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10" windowWidth="20115" windowHeight="79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A19" i="1" l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Z19" i="1"/>
  <c r="Y19" i="1"/>
  <c r="X19" i="1"/>
  <c r="Z18" i="1"/>
  <c r="Y18" i="1"/>
  <c r="X18" i="1"/>
  <c r="Z17" i="1"/>
  <c r="Y17" i="1"/>
  <c r="X17" i="1"/>
  <c r="Z16" i="1"/>
  <c r="Y16" i="1"/>
  <c r="X16" i="1"/>
  <c r="Z15" i="1"/>
  <c r="Y15" i="1"/>
  <c r="X15" i="1"/>
  <c r="Z14" i="1"/>
  <c r="Y14" i="1"/>
  <c r="X14" i="1"/>
  <c r="Z13" i="1"/>
  <c r="Y13" i="1"/>
  <c r="X13" i="1"/>
  <c r="Z12" i="1"/>
  <c r="Y12" i="1"/>
  <c r="X12" i="1"/>
  <c r="Z11" i="1"/>
  <c r="Y11" i="1"/>
  <c r="X11" i="1"/>
  <c r="Z10" i="1"/>
  <c r="Y10" i="1"/>
  <c r="X10" i="1"/>
  <c r="Z9" i="1"/>
  <c r="Y9" i="1"/>
  <c r="X9" i="1"/>
  <c r="Z8" i="1"/>
  <c r="Y8" i="1"/>
  <c r="X8" i="1"/>
  <c r="Z7" i="1"/>
  <c r="Y7" i="1"/>
  <c r="X7" i="1"/>
  <c r="Z6" i="1"/>
  <c r="Y6" i="1"/>
  <c r="X6" i="1"/>
  <c r="Z5" i="1"/>
  <c r="Y5" i="1"/>
  <c r="X5" i="1"/>
  <c r="AA5" i="1"/>
  <c r="R19" i="1"/>
  <c r="Q19" i="1"/>
  <c r="S19" i="1" s="1"/>
  <c r="P19" i="1"/>
  <c r="R18" i="1"/>
  <c r="Q18" i="1"/>
  <c r="P18" i="1"/>
  <c r="R17" i="1"/>
  <c r="Q17" i="1"/>
  <c r="S17" i="1" s="1"/>
  <c r="P17" i="1"/>
  <c r="R16" i="1"/>
  <c r="Q16" i="1"/>
  <c r="P16" i="1"/>
  <c r="R15" i="1"/>
  <c r="Q15" i="1"/>
  <c r="S15" i="1" s="1"/>
  <c r="P15" i="1"/>
  <c r="R14" i="1"/>
  <c r="Q14" i="1"/>
  <c r="P14" i="1"/>
  <c r="R13" i="1"/>
  <c r="Q13" i="1"/>
  <c r="S13" i="1" s="1"/>
  <c r="P13" i="1"/>
  <c r="R12" i="1"/>
  <c r="Q12" i="1"/>
  <c r="P12" i="1"/>
  <c r="R11" i="1"/>
  <c r="Q11" i="1"/>
  <c r="S11" i="1" s="1"/>
  <c r="P11" i="1"/>
  <c r="R10" i="1"/>
  <c r="Q10" i="1"/>
  <c r="P10" i="1"/>
  <c r="R9" i="1"/>
  <c r="Q9" i="1"/>
  <c r="S9" i="1" s="1"/>
  <c r="P9" i="1"/>
  <c r="R8" i="1"/>
  <c r="Q8" i="1"/>
  <c r="P8" i="1"/>
  <c r="R7" i="1"/>
  <c r="Q7" i="1"/>
  <c r="S7" i="1" s="1"/>
  <c r="P7" i="1"/>
  <c r="R6" i="1"/>
  <c r="Q6" i="1"/>
  <c r="P6" i="1"/>
  <c r="R5" i="1"/>
  <c r="Q5" i="1"/>
  <c r="S5" i="1" s="1"/>
  <c r="S18" i="1"/>
  <c r="S16" i="1"/>
  <c r="S14" i="1"/>
  <c r="S12" i="1"/>
  <c r="S10" i="1"/>
  <c r="S8" i="1"/>
  <c r="S6" i="1"/>
  <c r="P5" i="1"/>
  <c r="AI5" i="1" l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20" i="1" l="1"/>
  <c r="M19" i="1" l="1"/>
  <c r="L19" i="1"/>
  <c r="K19" i="1"/>
  <c r="J19" i="1"/>
  <c r="I19" i="1"/>
  <c r="H19" i="1"/>
  <c r="M18" i="1"/>
  <c r="L18" i="1"/>
  <c r="K18" i="1"/>
  <c r="J18" i="1"/>
  <c r="I18" i="1"/>
  <c r="H18" i="1"/>
  <c r="M17" i="1"/>
  <c r="L17" i="1"/>
  <c r="K17" i="1"/>
  <c r="J17" i="1"/>
  <c r="I17" i="1"/>
  <c r="H17" i="1"/>
  <c r="M16" i="1"/>
  <c r="L16" i="1"/>
  <c r="K16" i="1"/>
  <c r="J16" i="1"/>
  <c r="I16" i="1"/>
  <c r="H16" i="1"/>
  <c r="M15" i="1"/>
  <c r="L15" i="1"/>
  <c r="K15" i="1"/>
  <c r="J15" i="1"/>
  <c r="I15" i="1"/>
  <c r="H15" i="1"/>
  <c r="M14" i="1"/>
  <c r="L14" i="1"/>
  <c r="K14" i="1"/>
  <c r="J14" i="1"/>
  <c r="I14" i="1"/>
  <c r="H14" i="1"/>
  <c r="M13" i="1"/>
  <c r="L13" i="1"/>
  <c r="K13" i="1"/>
  <c r="J13" i="1"/>
  <c r="I13" i="1"/>
  <c r="H13" i="1"/>
  <c r="M12" i="1"/>
  <c r="L12" i="1"/>
  <c r="K12" i="1"/>
  <c r="J12" i="1"/>
  <c r="I12" i="1"/>
  <c r="H12" i="1"/>
  <c r="M11" i="1"/>
  <c r="L11" i="1"/>
  <c r="K11" i="1"/>
  <c r="J11" i="1"/>
  <c r="I11" i="1"/>
  <c r="H11" i="1"/>
  <c r="M10" i="1"/>
  <c r="L10" i="1"/>
  <c r="K10" i="1"/>
  <c r="J10" i="1"/>
  <c r="I10" i="1"/>
  <c r="H10" i="1"/>
  <c r="M9" i="1"/>
  <c r="L9" i="1"/>
  <c r="K9" i="1"/>
  <c r="J9" i="1"/>
  <c r="I9" i="1"/>
  <c r="H9" i="1"/>
  <c r="M8" i="1"/>
  <c r="L8" i="1"/>
  <c r="K8" i="1"/>
  <c r="J8" i="1"/>
  <c r="I8" i="1"/>
  <c r="H8" i="1"/>
  <c r="M7" i="1"/>
  <c r="L7" i="1"/>
  <c r="K7" i="1"/>
  <c r="J7" i="1"/>
  <c r="I7" i="1"/>
  <c r="H7" i="1"/>
  <c r="M6" i="1"/>
  <c r="L6" i="1"/>
  <c r="K6" i="1"/>
  <c r="J6" i="1"/>
  <c r="I6" i="1"/>
  <c r="H6" i="1"/>
  <c r="M5" i="1"/>
  <c r="L5" i="1"/>
  <c r="K5" i="1"/>
  <c r="J5" i="1"/>
  <c r="I5" i="1"/>
  <c r="H5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G6" i="1"/>
  <c r="F6" i="1"/>
  <c r="E6" i="1"/>
  <c r="G5" i="1"/>
  <c r="F5" i="1"/>
  <c r="E5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H21" i="1" l="1"/>
  <c r="L21" i="1"/>
  <c r="O20" i="1"/>
  <c r="F21" i="1"/>
  <c r="K21" i="1"/>
  <c r="E21" i="1"/>
  <c r="P21" i="1" s="1"/>
  <c r="G21" i="1"/>
  <c r="I21" i="1"/>
  <c r="Q21" i="1" s="1"/>
  <c r="M21" i="1"/>
  <c r="J21" i="1"/>
  <c r="Y21" i="1" l="1"/>
  <c r="X21" i="1"/>
  <c r="R21" i="1"/>
  <c r="Z21" i="1"/>
  <c r="AA20" i="1" l="1"/>
  <c r="S20" i="1"/>
  <c r="AB13" i="1" l="1"/>
  <c r="AB14" i="1"/>
  <c r="AB15" i="1"/>
  <c r="AB12" i="1"/>
  <c r="AB17" i="1"/>
  <c r="AB18" i="1"/>
  <c r="AB19" i="1"/>
  <c r="AB11" i="1"/>
  <c r="AB6" i="1"/>
  <c r="AB5" i="1"/>
  <c r="AB9" i="1"/>
  <c r="AB7" i="1"/>
  <c r="AB16" i="1"/>
  <c r="AB10" i="1"/>
  <c r="AB8" i="1"/>
  <c r="T18" i="1"/>
  <c r="T14" i="1"/>
  <c r="T10" i="1"/>
  <c r="T6" i="1"/>
  <c r="T19" i="1"/>
  <c r="T13" i="1"/>
  <c r="T9" i="1"/>
  <c r="T5" i="1"/>
  <c r="T16" i="1"/>
  <c r="T12" i="1"/>
  <c r="T8" i="1"/>
  <c r="T17" i="1"/>
  <c r="T15" i="1"/>
  <c r="T11" i="1"/>
  <c r="T7" i="1"/>
  <c r="AB20" i="1" l="1"/>
  <c r="AC17" i="1" s="1"/>
  <c r="AC14" i="1"/>
  <c r="AC8" i="1"/>
  <c r="AC6" i="1"/>
  <c r="T20" i="1"/>
  <c r="U6" i="1" s="1"/>
  <c r="AC13" i="1" l="1"/>
  <c r="AC7" i="1"/>
  <c r="AC16" i="1"/>
  <c r="AC15" i="1"/>
  <c r="AC5" i="1"/>
  <c r="AC10" i="1"/>
  <c r="AC9" i="1"/>
  <c r="AC19" i="1"/>
  <c r="AC18" i="1"/>
  <c r="AC12" i="1"/>
  <c r="AC11" i="1"/>
  <c r="AE6" i="1"/>
  <c r="U18" i="1"/>
  <c r="AE18" i="1" s="1"/>
  <c r="U10" i="1"/>
  <c r="AE10" i="1" s="1"/>
  <c r="U19" i="1"/>
  <c r="U9" i="1"/>
  <c r="AE9" i="1" s="1"/>
  <c r="U15" i="1"/>
  <c r="AE15" i="1" s="1"/>
  <c r="U16" i="1"/>
  <c r="AE16" i="1" s="1"/>
  <c r="U8" i="1"/>
  <c r="AE8" i="1" s="1"/>
  <c r="U5" i="1"/>
  <c r="U13" i="1"/>
  <c r="AE13" i="1" s="1"/>
  <c r="U14" i="1"/>
  <c r="AE14" i="1" s="1"/>
  <c r="U7" i="1"/>
  <c r="U17" i="1"/>
  <c r="AE17" i="1" s="1"/>
  <c r="U12" i="1"/>
  <c r="U11" i="1"/>
  <c r="AE5" i="1" l="1"/>
  <c r="AE7" i="1"/>
  <c r="AE19" i="1"/>
  <c r="AE11" i="1"/>
  <c r="AE20" i="1" s="1"/>
  <c r="AG5" i="1" s="1"/>
  <c r="AE12" i="1"/>
</calcChain>
</file>

<file path=xl/sharedStrings.xml><?xml version="1.0" encoding="utf-8"?>
<sst xmlns="http://schemas.openxmlformats.org/spreadsheetml/2006/main" count="11" uniqueCount="11">
  <si>
    <t>rater1</t>
  </si>
  <si>
    <t>rater2</t>
  </si>
  <si>
    <t>rater3</t>
  </si>
  <si>
    <t>Rater1</t>
  </si>
  <si>
    <t>Rater2</t>
  </si>
  <si>
    <t>Rater3</t>
  </si>
  <si>
    <t>Rater 1 vs Rater2</t>
  </si>
  <si>
    <t>Rater 1 vs Rater3</t>
  </si>
  <si>
    <t>T-Statistic</t>
  </si>
  <si>
    <t>Significance Level</t>
  </si>
  <si>
    <t>Critical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</si>
</sst>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00000"/>
    <numFmt numFmtId="166" formatCode="0.00000"/>
    <numFmt numFmtId="167" formatCode="0.0000"/>
    <numFmt numFmtId="168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/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2" xfId="0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Fill="1" applyBorder="1"/>
    <xf numFmtId="0" fontId="0" fillId="0" borderId="8" xfId="0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right" vertical="center"/>
    </xf>
    <xf numFmtId="164" fontId="0" fillId="0" borderId="1" xfId="0" applyNumberFormat="1" applyFill="1" applyBorder="1" applyAlignment="1">
      <alignment horizontal="right" vertical="center"/>
    </xf>
    <xf numFmtId="164" fontId="0" fillId="0" borderId="7" xfId="0" applyNumberForma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horizontal="right" vertical="center"/>
    </xf>
    <xf numFmtId="165" fontId="1" fillId="0" borderId="0" xfId="0" applyNumberFormat="1" applyFont="1" applyAlignment="1">
      <alignment horizontal="right" vertical="center"/>
    </xf>
    <xf numFmtId="167" fontId="0" fillId="0" borderId="1" xfId="0" applyNumberFormat="1" applyBorder="1"/>
    <xf numFmtId="167" fontId="0" fillId="7" borderId="1" xfId="0" applyNumberFormat="1" applyFill="1" applyBorder="1"/>
    <xf numFmtId="167" fontId="0" fillId="0" borderId="1" xfId="0" applyNumberFormat="1" applyBorder="1" applyAlignment="1">
      <alignment horizontal="center"/>
    </xf>
    <xf numFmtId="167" fontId="0" fillId="0" borderId="3" xfId="0" applyNumberFormat="1" applyBorder="1" applyAlignment="1">
      <alignment horizontal="center" vertical="center"/>
    </xf>
    <xf numFmtId="167" fontId="0" fillId="0" borderId="4" xfId="0" applyNumberFormat="1" applyBorder="1" applyAlignment="1">
      <alignment horizontal="center"/>
    </xf>
    <xf numFmtId="167" fontId="0" fillId="0" borderId="1" xfId="0" applyNumberFormat="1" applyBorder="1" applyAlignment="1">
      <alignment horizontal="center" vertical="center"/>
    </xf>
    <xf numFmtId="167" fontId="0" fillId="7" borderId="1" xfId="0" applyNumberFormat="1" applyFill="1" applyBorder="1" applyAlignment="1">
      <alignment horizontal="center"/>
    </xf>
    <xf numFmtId="168" fontId="0" fillId="4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6" fontId="0" fillId="8" borderId="1" xfId="0" applyNumberFormat="1" applyFill="1" applyBorder="1"/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3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8" borderId="1" xfId="0" applyFill="1" applyBorder="1" applyAlignment="1">
      <alignment horizontal="center" vertical="center"/>
    </xf>
    <xf numFmtId="0" fontId="0" fillId="0" borderId="1" xfId="0" applyNumberFormat="1" applyBorder="1"/>
    <xf numFmtId="0" fontId="0" fillId="0" borderId="1" xfId="0" applyNumberFormat="1" applyBorder="1" applyAlignment="1">
      <alignment horizontal="center"/>
    </xf>
    <xf numFmtId="166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628649</xdr:colOff>
      <xdr:row>2</xdr:row>
      <xdr:rowOff>4762</xdr:rowOff>
    </xdr:from>
    <xdr:ext cx="2276475" cy="34439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TextBox 2"/>
            <xdr:cNvSpPr txBox="1"/>
          </xdr:nvSpPr>
          <xdr:spPr>
            <a:xfrm>
              <a:off x="8372474" y="500062"/>
              <a:ext cx="2276475" cy="3443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type m:val="lin"/>
                        <m:ctrlPr>
                          <a:rPr lang="en-US" sz="1100" i="1">
                            <a:latin typeface="Cambria Math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(1−</m:t>
                            </m:r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𝜋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𝑘</m:t>
                            </m:r>
                          </m:sub>
                        </m:sSub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)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bSup>
                              <m:sSubSup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SupPr>
                              <m:e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𝜖</m:t>
                                </m:r>
                              </m:e>
                              <m:sub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𝑖𝑘</m:t>
                                </m:r>
                              </m:sub>
                              <m:sup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(1)</m:t>
                                </m:r>
                              </m:sup>
                            </m:sSubSup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+</m:t>
                            </m:r>
                            <m:sSubSup>
                              <m:sSubSup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SupPr>
                              <m:e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𝜖</m:t>
                                </m:r>
                              </m:e>
                              <m:sub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𝑖𝑘</m:t>
                                </m:r>
                              </m:sub>
                              <m:sup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(2)</m:t>
                                </m:r>
                              </m:sup>
                            </m:sSubSup>
                          </m:e>
                        </m:d>
                      </m:num>
                      <m:den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×(3−1)</m:t>
                            </m:r>
                          </m:e>
                        </m:d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>
        <xdr:sp macro="" textlink="">
          <xdr:nvSpPr>
            <xdr:cNvPr id="3" name="TextBox 2"/>
            <xdr:cNvSpPr txBox="1"/>
          </xdr:nvSpPr>
          <xdr:spPr>
            <a:xfrm>
              <a:off x="8372474" y="500062"/>
              <a:ext cx="2276475" cy="3443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i="0">
                  <a:latin typeface="Cambria Math"/>
                </a:rPr>
                <a:t>〖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〖(1−𝜋〗_𝑘)[𝜖_𝑖𝑘^((1))+𝜖_𝑖𝑘^((2)) ]〗∕[2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×(3−1)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] 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66675</xdr:colOff>
      <xdr:row>3</xdr:row>
      <xdr:rowOff>47625</xdr:rowOff>
    </xdr:from>
    <xdr:ext cx="466725" cy="28402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1895475" y="828675"/>
              <a:ext cx="466725" cy="28402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1100" b="0" i="1">
                            <a:latin typeface="Cambria Math"/>
                          </a:rPr>
                        </m:ctrlPr>
                      </m:sSubSupPr>
                      <m:e>
                        <m:r>
                          <a:rPr lang="en-US" sz="1100" b="0" i="1">
                            <a:latin typeface="Cambria Math"/>
                          </a:rPr>
                          <m:t>𝜖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𝑖</m:t>
                        </m:r>
                        <m:r>
                          <a:rPr lang="en-US" sz="1100" b="0" i="1">
                            <a:latin typeface="Cambria Math"/>
                          </a:rPr>
                          <m:t>1</m:t>
                        </m:r>
                      </m:sub>
                      <m:sup>
                        <m:r>
                          <a:rPr lang="en-US" sz="1100" b="0" i="1">
                            <a:latin typeface="Cambria Math"/>
                          </a:rPr>
                          <m:t>(1)</m:t>
                        </m:r>
                      </m:sup>
                    </m:sSubSup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1895475" y="828675"/>
              <a:ext cx="466725" cy="28402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en-US" sz="1100" b="0" i="0">
                  <a:latin typeface="Cambria Math"/>
                </a:rPr>
                <a:t>𝜖_𝑖1^((1))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95250</xdr:colOff>
      <xdr:row>3</xdr:row>
      <xdr:rowOff>23812</xdr:rowOff>
    </xdr:from>
    <xdr:ext cx="466344" cy="30784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/>
            <xdr:cNvSpPr txBox="1"/>
          </xdr:nvSpPr>
          <xdr:spPr>
            <a:xfrm>
              <a:off x="2533650" y="804862"/>
              <a:ext cx="466344" cy="3078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1100" b="0" i="1">
                            <a:latin typeface="Cambria Math"/>
                          </a:rPr>
                        </m:ctrlPr>
                      </m:sSubSupPr>
                      <m:e>
                        <m:r>
                          <a:rPr lang="en-US" sz="1100" b="0" i="1">
                            <a:latin typeface="Cambria Math"/>
                          </a:rPr>
                          <m:t>𝜖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𝑖</m:t>
                        </m:r>
                        <m:r>
                          <a:rPr lang="en-US" sz="1100" b="0" i="1">
                            <a:latin typeface="Cambria Math"/>
                          </a:rPr>
                          <m:t>2</m:t>
                        </m:r>
                      </m:sub>
                      <m:sup>
                        <m:r>
                          <a:rPr lang="en-US" sz="1100" b="0" i="1">
                            <a:latin typeface="Cambria Math"/>
                          </a:rPr>
                          <m:t>(1)</m:t>
                        </m:r>
                      </m:sup>
                    </m:sSubSup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" name="TextBox 3"/>
            <xdr:cNvSpPr txBox="1"/>
          </xdr:nvSpPr>
          <xdr:spPr>
            <a:xfrm>
              <a:off x="2533650" y="804862"/>
              <a:ext cx="466344" cy="3078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𝜖_𝑖2^((1))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38100</xdr:colOff>
      <xdr:row>3</xdr:row>
      <xdr:rowOff>47625</xdr:rowOff>
    </xdr:from>
    <xdr:ext cx="466344" cy="30784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/>
            <xdr:cNvSpPr txBox="1"/>
          </xdr:nvSpPr>
          <xdr:spPr>
            <a:xfrm>
              <a:off x="3086100" y="828675"/>
              <a:ext cx="466344" cy="3078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1100" b="0" i="1">
                            <a:latin typeface="Cambria Math"/>
                          </a:rPr>
                        </m:ctrlPr>
                      </m:sSubSupPr>
                      <m:e>
                        <m:r>
                          <a:rPr lang="en-US" sz="1100" b="0" i="1">
                            <a:latin typeface="Cambria Math"/>
                          </a:rPr>
                          <m:t>𝜖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𝑖</m:t>
                        </m:r>
                        <m:r>
                          <a:rPr lang="en-US" sz="1100" b="0" i="1">
                            <a:latin typeface="Cambria Math"/>
                          </a:rPr>
                          <m:t>3</m:t>
                        </m:r>
                      </m:sub>
                      <m:sup>
                        <m:r>
                          <a:rPr lang="en-US" sz="1100" b="0" i="1">
                            <a:latin typeface="Cambria Math"/>
                          </a:rPr>
                          <m:t>(1)</m:t>
                        </m:r>
                      </m:sup>
                    </m:sSubSup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" name="TextBox 4"/>
            <xdr:cNvSpPr txBox="1"/>
          </xdr:nvSpPr>
          <xdr:spPr>
            <a:xfrm>
              <a:off x="3086100" y="828675"/>
              <a:ext cx="466344" cy="3078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𝜖_𝑖3^((1))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7</xdr:col>
      <xdr:colOff>0</xdr:colOff>
      <xdr:row>3</xdr:row>
      <xdr:rowOff>0</xdr:rowOff>
    </xdr:from>
    <xdr:ext cx="466725" cy="28402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/>
            <xdr:cNvSpPr txBox="1"/>
          </xdr:nvSpPr>
          <xdr:spPr>
            <a:xfrm>
              <a:off x="3657600" y="781050"/>
              <a:ext cx="466725" cy="28402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1100" b="0" i="1">
                            <a:latin typeface="Cambria Math"/>
                          </a:rPr>
                        </m:ctrlPr>
                      </m:sSubSupPr>
                      <m:e>
                        <m:r>
                          <a:rPr lang="en-US" sz="1100" b="0" i="1">
                            <a:latin typeface="Cambria Math"/>
                          </a:rPr>
                          <m:t>𝜖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𝑖</m:t>
                        </m:r>
                        <m:r>
                          <a:rPr lang="en-US" sz="1100" b="0" i="1">
                            <a:latin typeface="Cambria Math"/>
                          </a:rPr>
                          <m:t>1</m:t>
                        </m:r>
                      </m:sub>
                      <m:sup>
                        <m:r>
                          <a:rPr lang="en-US" sz="1100" b="0" i="1">
                            <a:latin typeface="Cambria Math"/>
                          </a:rPr>
                          <m:t>(2)</m:t>
                        </m:r>
                      </m:sup>
                    </m:sSubSup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" name="TextBox 5"/>
            <xdr:cNvSpPr txBox="1"/>
          </xdr:nvSpPr>
          <xdr:spPr>
            <a:xfrm>
              <a:off x="3657600" y="781050"/>
              <a:ext cx="466725" cy="28402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en-US" sz="1100" b="0" i="0">
                  <a:latin typeface="Cambria Math"/>
                </a:rPr>
                <a:t>𝜖_𝑖1^((2))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8</xdr:col>
      <xdr:colOff>0</xdr:colOff>
      <xdr:row>3</xdr:row>
      <xdr:rowOff>0</xdr:rowOff>
    </xdr:from>
    <xdr:ext cx="466344" cy="30784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/>
            <xdr:cNvSpPr txBox="1"/>
          </xdr:nvSpPr>
          <xdr:spPr>
            <a:xfrm>
              <a:off x="4267200" y="781050"/>
              <a:ext cx="466344" cy="3078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1100" b="0" i="1">
                            <a:latin typeface="Cambria Math"/>
                          </a:rPr>
                        </m:ctrlPr>
                      </m:sSubSupPr>
                      <m:e>
                        <m:r>
                          <a:rPr lang="en-US" sz="1100" b="0" i="1">
                            <a:latin typeface="Cambria Math"/>
                          </a:rPr>
                          <m:t>𝜖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𝑖</m:t>
                        </m:r>
                        <m:r>
                          <a:rPr lang="en-US" sz="1100" b="0" i="1">
                            <a:latin typeface="Cambria Math"/>
                          </a:rPr>
                          <m:t>2</m:t>
                        </m:r>
                      </m:sub>
                      <m:sup>
                        <m:r>
                          <a:rPr lang="en-US" sz="1100" b="0" i="1">
                            <a:latin typeface="Cambria Math"/>
                          </a:rPr>
                          <m:t>(2)</m:t>
                        </m:r>
                      </m:sup>
                    </m:sSubSup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" name="TextBox 6"/>
            <xdr:cNvSpPr txBox="1"/>
          </xdr:nvSpPr>
          <xdr:spPr>
            <a:xfrm>
              <a:off x="4267200" y="781050"/>
              <a:ext cx="466344" cy="3078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𝜖_𝑖2^((2))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9</xdr:col>
      <xdr:colOff>0</xdr:colOff>
      <xdr:row>3</xdr:row>
      <xdr:rowOff>0</xdr:rowOff>
    </xdr:from>
    <xdr:ext cx="466344" cy="30784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/>
            <xdr:cNvSpPr txBox="1"/>
          </xdr:nvSpPr>
          <xdr:spPr>
            <a:xfrm>
              <a:off x="4876800" y="781050"/>
              <a:ext cx="466344" cy="3078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1100" b="0" i="1">
                            <a:latin typeface="Cambria Math"/>
                          </a:rPr>
                        </m:ctrlPr>
                      </m:sSubSupPr>
                      <m:e>
                        <m:r>
                          <a:rPr lang="en-US" sz="1100" b="0" i="1">
                            <a:latin typeface="Cambria Math"/>
                          </a:rPr>
                          <m:t>𝜖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𝑖</m:t>
                        </m:r>
                        <m:r>
                          <a:rPr lang="en-US" sz="1100" b="0" i="1">
                            <a:latin typeface="Cambria Math"/>
                          </a:rPr>
                          <m:t>3</m:t>
                        </m:r>
                      </m:sub>
                      <m:sup>
                        <m:r>
                          <a:rPr lang="en-US" sz="1100" b="0" i="1">
                            <a:latin typeface="Cambria Math"/>
                          </a:rPr>
                          <m:t>(2)</m:t>
                        </m:r>
                      </m:sup>
                    </m:sSubSup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8" name="TextBox 7"/>
            <xdr:cNvSpPr txBox="1"/>
          </xdr:nvSpPr>
          <xdr:spPr>
            <a:xfrm>
              <a:off x="4876800" y="781050"/>
              <a:ext cx="466344" cy="3078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𝜖_𝑖3^((2))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10</xdr:col>
      <xdr:colOff>0</xdr:colOff>
      <xdr:row>3</xdr:row>
      <xdr:rowOff>0</xdr:rowOff>
    </xdr:from>
    <xdr:ext cx="466344" cy="30784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/>
            <xdr:cNvSpPr txBox="1"/>
          </xdr:nvSpPr>
          <xdr:spPr>
            <a:xfrm>
              <a:off x="5486400" y="781050"/>
              <a:ext cx="466344" cy="3078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1100" b="0" i="1">
                            <a:latin typeface="Cambria Math"/>
                          </a:rPr>
                        </m:ctrlPr>
                      </m:sSubSupPr>
                      <m:e>
                        <m:r>
                          <a:rPr lang="en-US" sz="1100" b="0" i="1">
                            <a:latin typeface="Cambria Math"/>
                          </a:rPr>
                          <m:t>𝜖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𝑖</m:t>
                        </m:r>
                        <m:r>
                          <a:rPr lang="en-US" sz="1100" b="0" i="1">
                            <a:latin typeface="Cambria Math"/>
                          </a:rPr>
                          <m:t>1</m:t>
                        </m:r>
                      </m:sub>
                      <m:sup>
                        <m:r>
                          <a:rPr lang="en-US" sz="1100" b="0" i="1">
                            <a:latin typeface="Cambria Math"/>
                          </a:rPr>
                          <m:t>(3)</m:t>
                        </m:r>
                      </m:sup>
                    </m:sSubSup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9" name="TextBox 8"/>
            <xdr:cNvSpPr txBox="1"/>
          </xdr:nvSpPr>
          <xdr:spPr>
            <a:xfrm>
              <a:off x="5486400" y="781050"/>
              <a:ext cx="466344" cy="3078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𝜖_𝑖1^((3))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0</xdr:colOff>
      <xdr:row>3</xdr:row>
      <xdr:rowOff>0</xdr:rowOff>
    </xdr:from>
    <xdr:ext cx="466344" cy="30784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/>
            <xdr:cNvSpPr txBox="1"/>
          </xdr:nvSpPr>
          <xdr:spPr>
            <a:xfrm>
              <a:off x="6096000" y="781050"/>
              <a:ext cx="466344" cy="3078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1100" b="0" i="1">
                            <a:latin typeface="Cambria Math"/>
                          </a:rPr>
                        </m:ctrlPr>
                      </m:sSubSupPr>
                      <m:e>
                        <m:r>
                          <a:rPr lang="en-US" sz="1100" b="0" i="1">
                            <a:latin typeface="Cambria Math"/>
                          </a:rPr>
                          <m:t>𝜖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𝑖</m:t>
                        </m:r>
                        <m:r>
                          <a:rPr lang="en-US" sz="1100" b="0" i="1">
                            <a:latin typeface="Cambria Math"/>
                          </a:rPr>
                          <m:t>2</m:t>
                        </m:r>
                      </m:sub>
                      <m:sup>
                        <m:r>
                          <a:rPr lang="en-US" sz="1100" b="0" i="1">
                            <a:latin typeface="Cambria Math"/>
                          </a:rPr>
                          <m:t>(3)</m:t>
                        </m:r>
                      </m:sup>
                    </m:sSubSup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0" name="TextBox 9"/>
            <xdr:cNvSpPr txBox="1"/>
          </xdr:nvSpPr>
          <xdr:spPr>
            <a:xfrm>
              <a:off x="6096000" y="781050"/>
              <a:ext cx="466344" cy="3078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𝜖_𝑖2^((3))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12</xdr:col>
      <xdr:colOff>0</xdr:colOff>
      <xdr:row>3</xdr:row>
      <xdr:rowOff>0</xdr:rowOff>
    </xdr:from>
    <xdr:ext cx="466344" cy="30784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/>
            <xdr:cNvSpPr txBox="1"/>
          </xdr:nvSpPr>
          <xdr:spPr>
            <a:xfrm>
              <a:off x="6705600" y="781050"/>
              <a:ext cx="466344" cy="3078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1100" b="0" i="1">
                            <a:latin typeface="Cambria Math"/>
                          </a:rPr>
                        </m:ctrlPr>
                      </m:sSubSupPr>
                      <m:e>
                        <m:r>
                          <a:rPr lang="en-US" sz="1100" b="0" i="1">
                            <a:latin typeface="Cambria Math"/>
                          </a:rPr>
                          <m:t>𝜖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𝑖</m:t>
                        </m:r>
                        <m:r>
                          <a:rPr lang="en-US" sz="1100" b="0" i="1">
                            <a:latin typeface="Cambria Math"/>
                          </a:rPr>
                          <m:t>3</m:t>
                        </m:r>
                      </m:sub>
                      <m:sup>
                        <m:r>
                          <a:rPr lang="en-US" sz="1100" b="0" i="1">
                            <a:latin typeface="Cambria Math"/>
                          </a:rPr>
                          <m:t>(3)</m:t>
                        </m:r>
                      </m:sup>
                    </m:sSubSup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1" name="TextBox 10"/>
            <xdr:cNvSpPr txBox="1"/>
          </xdr:nvSpPr>
          <xdr:spPr>
            <a:xfrm>
              <a:off x="6705600" y="781050"/>
              <a:ext cx="466344" cy="3078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𝜖_𝑖3^((3))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14</xdr:col>
      <xdr:colOff>85725</xdr:colOff>
      <xdr:row>2</xdr:row>
      <xdr:rowOff>176212</xdr:rowOff>
    </xdr:from>
    <xdr:ext cx="466344" cy="28346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/>
            <xdr:cNvSpPr txBox="1"/>
          </xdr:nvSpPr>
          <xdr:spPr>
            <a:xfrm>
              <a:off x="7400925" y="671512"/>
              <a:ext cx="466344" cy="2834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𝑝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𝑎</m:t>
                        </m:r>
                        <m:r>
                          <a:rPr lang="en-US" sz="1100" b="0" i="1">
                            <a:latin typeface="Cambria Math"/>
                          </a:rPr>
                          <m:t>|</m:t>
                        </m:r>
                        <m:r>
                          <a:rPr lang="en-US" sz="1100" b="0" i="1">
                            <a:latin typeface="Cambria Math"/>
                          </a:rPr>
                          <m:t>𝑖</m:t>
                        </m:r>
                      </m:sub>
                    </m:sSub>
                    <m:r>
                      <a:rPr lang="en-US" sz="1100" b="0" i="1">
                        <a:latin typeface="Cambria Math"/>
                      </a:rPr>
                      <m:t> 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3" name="TextBox 12"/>
            <xdr:cNvSpPr txBox="1"/>
          </xdr:nvSpPr>
          <xdr:spPr>
            <a:xfrm>
              <a:off x="7400925" y="671512"/>
              <a:ext cx="466344" cy="2834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𝑝_(𝑎|𝑖)  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18</xdr:col>
      <xdr:colOff>123825</xdr:colOff>
      <xdr:row>2</xdr:row>
      <xdr:rowOff>266700</xdr:rowOff>
    </xdr:from>
    <xdr:ext cx="466344" cy="28346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4" name="TextBox 13"/>
            <xdr:cNvSpPr txBox="1"/>
          </xdr:nvSpPr>
          <xdr:spPr>
            <a:xfrm>
              <a:off x="10715625" y="762000"/>
              <a:ext cx="466344" cy="2834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𝑝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𝑒</m:t>
                        </m:r>
                        <m:r>
                          <a:rPr lang="en-US" sz="1100" b="0" i="1">
                            <a:latin typeface="Cambria Math"/>
                          </a:rPr>
                          <m:t>|</m:t>
                        </m:r>
                        <m:r>
                          <a:rPr lang="en-US" sz="1100" b="0" i="1">
                            <a:latin typeface="Cambria Math"/>
                          </a:rPr>
                          <m:t>𝑖</m:t>
                        </m:r>
                      </m:sub>
                    </m:sSub>
                    <m:r>
                      <a:rPr lang="en-US" sz="1100" b="0" i="1">
                        <a:latin typeface="Cambria Math"/>
                      </a:rPr>
                      <m:t> </m:t>
                    </m:r>
                  </m:oMath>
                </m:oMathPara>
              </a14:m>
              <a:endParaRPr lang="en-US" sz="1100"/>
            </a:p>
          </xdr:txBody>
        </xdr:sp>
      </mc:Choice>
      <mc:Fallback>
        <xdr:sp macro="" textlink="">
          <xdr:nvSpPr>
            <xdr:cNvPr id="14" name="TextBox 13"/>
            <xdr:cNvSpPr txBox="1"/>
          </xdr:nvSpPr>
          <xdr:spPr>
            <a:xfrm>
              <a:off x="10715625" y="762000"/>
              <a:ext cx="466344" cy="2834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en-US" sz="1100" b="0" i="0">
                  <a:latin typeface="Cambria Math"/>
                </a:rPr>
                <a:t>𝑝_(𝑒|𝑖)  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19</xdr:col>
      <xdr:colOff>38100</xdr:colOff>
      <xdr:row>2</xdr:row>
      <xdr:rowOff>242887</xdr:rowOff>
    </xdr:from>
    <xdr:ext cx="542925" cy="28520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TextBox 20"/>
            <xdr:cNvSpPr txBox="1"/>
          </xdr:nvSpPr>
          <xdr:spPr>
            <a:xfrm>
              <a:off x="11077575" y="738187"/>
              <a:ext cx="542925" cy="2852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/>
                          </a:rPr>
                        </m:ctrlPr>
                      </m:sSubPr>
                      <m:e>
                        <m:acc>
                          <m:accPr>
                            <m:chr m:val="̂"/>
                            <m:ctrlPr>
                              <a:rPr lang="en-US" sz="1100" i="1">
                                <a:latin typeface="Cambria Math"/>
                              </a:rPr>
                            </m:ctrlPr>
                          </m:accPr>
                          <m:e>
                            <m:r>
                              <a:rPr lang="en-US" sz="1100" b="0" i="1">
                                <a:latin typeface="Cambria Math"/>
                              </a:rPr>
                              <m:t>𝐾</m:t>
                            </m:r>
                          </m:e>
                        </m:acc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𝐺</m:t>
                        </m:r>
                        <m:r>
                          <a:rPr lang="en-US" sz="1100" b="0" i="1">
                            <a:latin typeface="Cambria Math"/>
                          </a:rPr>
                          <m:t>|</m:t>
                        </m:r>
                        <m:r>
                          <a:rPr lang="en-US" sz="1100" b="0" i="1">
                            <a:latin typeface="Cambria Math"/>
                          </a:rPr>
                          <m:t>𝑖</m:t>
                        </m:r>
                      </m:sub>
                    </m:sSub>
                    <m:r>
                      <a:rPr lang="en-US" sz="1100" b="0" i="1">
                        <a:latin typeface="Cambria Math"/>
                      </a:rPr>
                      <m:t> 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1" name="TextBox 20"/>
            <xdr:cNvSpPr txBox="1"/>
          </xdr:nvSpPr>
          <xdr:spPr>
            <a:xfrm>
              <a:off x="11077575" y="738187"/>
              <a:ext cx="542925" cy="2852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𝐾 ̂_(𝐺|𝑖)  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19</xdr:col>
      <xdr:colOff>0</xdr:colOff>
      <xdr:row>19</xdr:row>
      <xdr:rowOff>0</xdr:rowOff>
    </xdr:from>
    <xdr:ext cx="523875" cy="2727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" name="TextBox 21"/>
            <xdr:cNvSpPr txBox="1"/>
          </xdr:nvSpPr>
          <xdr:spPr>
            <a:xfrm>
              <a:off x="10525125" y="4000500"/>
              <a:ext cx="523875" cy="272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/>
                          </a:rPr>
                        </m:ctrlPr>
                      </m:sSubPr>
                      <m:e>
                        <m:acc>
                          <m:accPr>
                            <m:chr m:val="̂"/>
                            <m:ctrlPr>
                              <a:rPr lang="en-US" sz="1100" i="1">
                                <a:latin typeface="Cambria Math"/>
                              </a:rPr>
                            </m:ctrlPr>
                          </m:accPr>
                          <m:e>
                            <m:r>
                              <a:rPr lang="en-US" sz="1100" b="0" i="1">
                                <a:latin typeface="Cambria Math"/>
                              </a:rPr>
                              <m:t>𝐾</m:t>
                            </m:r>
                          </m:e>
                        </m:acc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𝐺</m:t>
                        </m:r>
                      </m:sub>
                    </m:sSub>
                    <m:r>
                      <a:rPr lang="en-US" sz="1100" b="0" i="1">
                        <a:latin typeface="Cambria Math"/>
                      </a:rPr>
                      <m:t>= 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2" name="TextBox 21"/>
            <xdr:cNvSpPr txBox="1"/>
          </xdr:nvSpPr>
          <xdr:spPr>
            <a:xfrm>
              <a:off x="10525125" y="4000500"/>
              <a:ext cx="523875" cy="272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𝐾 ̂_𝐺= 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17</xdr:col>
      <xdr:colOff>800099</xdr:colOff>
      <xdr:row>19</xdr:row>
      <xdr:rowOff>9525</xdr:rowOff>
    </xdr:from>
    <xdr:ext cx="504825" cy="26456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3" name="TextBox 22"/>
            <xdr:cNvSpPr txBox="1"/>
          </xdr:nvSpPr>
          <xdr:spPr>
            <a:xfrm>
              <a:off x="10591799" y="4067175"/>
              <a:ext cx="504825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𝑝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𝑒</m:t>
                        </m:r>
                      </m:sub>
                    </m:sSub>
                    <m:r>
                      <a:rPr lang="en-US" sz="1100" b="0" i="1">
                        <a:latin typeface="Cambria Math"/>
                      </a:rPr>
                      <m:t>= </m:t>
                    </m:r>
                  </m:oMath>
                </m:oMathPara>
              </a14:m>
              <a:endParaRPr lang="en-US" sz="1100"/>
            </a:p>
          </xdr:txBody>
        </xdr:sp>
      </mc:Choice>
      <mc:Fallback>
        <xdr:sp macro="" textlink="">
          <xdr:nvSpPr>
            <xdr:cNvPr id="23" name="TextBox 22"/>
            <xdr:cNvSpPr txBox="1"/>
          </xdr:nvSpPr>
          <xdr:spPr>
            <a:xfrm>
              <a:off x="10591799" y="4067175"/>
              <a:ext cx="504825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b="0" i="0">
                  <a:latin typeface="Cambria Math"/>
                </a:rPr>
                <a:t>𝑝_𝑒= 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13</xdr:col>
      <xdr:colOff>381000</xdr:colOff>
      <xdr:row>19</xdr:row>
      <xdr:rowOff>19050</xdr:rowOff>
    </xdr:from>
    <xdr:ext cx="523494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" name="TextBox 23"/>
            <xdr:cNvSpPr txBox="1"/>
          </xdr:nvSpPr>
          <xdr:spPr>
            <a:xfrm>
              <a:off x="7258050" y="4019550"/>
              <a:ext cx="523494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𝑝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𝑎</m:t>
                        </m:r>
                      </m:sub>
                    </m:sSub>
                    <m:r>
                      <a:rPr lang="en-US" sz="1100" b="0" i="1">
                        <a:latin typeface="Cambria Math"/>
                      </a:rPr>
                      <m:t>= 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4" name="TextBox 23"/>
            <xdr:cNvSpPr txBox="1"/>
          </xdr:nvSpPr>
          <xdr:spPr>
            <a:xfrm>
              <a:off x="7258050" y="4019550"/>
              <a:ext cx="523494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𝑝_𝑎= 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20</xdr:col>
      <xdr:colOff>28575</xdr:colOff>
      <xdr:row>2</xdr:row>
      <xdr:rowOff>219075</xdr:rowOff>
    </xdr:from>
    <xdr:ext cx="542925" cy="29129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" name="TextBox 24"/>
            <xdr:cNvSpPr txBox="1"/>
          </xdr:nvSpPr>
          <xdr:spPr>
            <a:xfrm>
              <a:off x="11677650" y="714375"/>
              <a:ext cx="542925" cy="2912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1100" b="0" i="1">
                            <a:latin typeface="Cambria Math"/>
                          </a:rPr>
                        </m:ctrlPr>
                      </m:sSubSupPr>
                      <m:e>
                        <m:acc>
                          <m:accPr>
                            <m:chr m:val="̂"/>
                            <m:ctrlPr>
                              <a:rPr lang="en-US" sz="1100" i="1">
                                <a:latin typeface="Cambria Math"/>
                              </a:rPr>
                            </m:ctrlPr>
                          </m:accPr>
                          <m:e>
                            <m:r>
                              <a:rPr lang="en-US" sz="1100" b="0" i="1">
                                <a:latin typeface="Cambria Math"/>
                              </a:rPr>
                              <m:t>𝐾</m:t>
                            </m:r>
                          </m:e>
                        </m:acc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𝐺</m:t>
                        </m:r>
                        <m:r>
                          <a:rPr lang="en-US" sz="1100" b="0" i="1">
                            <a:latin typeface="Cambria Math"/>
                          </a:rPr>
                          <m:t>|</m:t>
                        </m:r>
                        <m:r>
                          <a:rPr lang="en-US" sz="1100" b="0" i="1">
                            <a:latin typeface="Cambria Math"/>
                          </a:rPr>
                          <m:t>𝑖</m:t>
                        </m:r>
                      </m:sub>
                      <m:sup>
                        <m:r>
                          <a:rPr lang="en-US" sz="1100" b="0" i="1">
                            <a:latin typeface="Cambria Math"/>
                          </a:rPr>
                          <m:t>∗</m:t>
                        </m:r>
                      </m:sup>
                    </m:sSubSup>
                    <m:r>
                      <a:rPr lang="en-US" sz="1100" b="0" i="1">
                        <a:latin typeface="Cambria Math"/>
                      </a:rPr>
                      <m:t> 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5" name="TextBox 24"/>
            <xdr:cNvSpPr txBox="1"/>
          </xdr:nvSpPr>
          <xdr:spPr>
            <a:xfrm>
              <a:off x="11677650" y="714375"/>
              <a:ext cx="542925" cy="2912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𝐾 ̂_(𝐺|𝑖)^∗  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21</xdr:col>
      <xdr:colOff>276225</xdr:colOff>
      <xdr:row>19</xdr:row>
      <xdr:rowOff>19050</xdr:rowOff>
    </xdr:from>
    <xdr:ext cx="523494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6" name="TextBox 25"/>
            <xdr:cNvSpPr txBox="1"/>
          </xdr:nvSpPr>
          <xdr:spPr>
            <a:xfrm>
              <a:off x="12163425" y="4019550"/>
              <a:ext cx="523494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𝑝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𝑎</m:t>
                        </m:r>
                      </m:sub>
                    </m:sSub>
                    <m:r>
                      <a:rPr lang="en-US" sz="1100" b="0" i="1">
                        <a:latin typeface="Cambria Math"/>
                      </a:rPr>
                      <m:t>= 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6" name="TextBox 25"/>
            <xdr:cNvSpPr txBox="1"/>
          </xdr:nvSpPr>
          <xdr:spPr>
            <a:xfrm>
              <a:off x="12163425" y="4019550"/>
              <a:ext cx="523494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𝑝_𝑎= 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22</xdr:col>
      <xdr:colOff>76200</xdr:colOff>
      <xdr:row>2</xdr:row>
      <xdr:rowOff>266700</xdr:rowOff>
    </xdr:from>
    <xdr:ext cx="466344" cy="28346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7" name="TextBox 26"/>
            <xdr:cNvSpPr txBox="1"/>
          </xdr:nvSpPr>
          <xdr:spPr>
            <a:xfrm>
              <a:off x="12477750" y="762000"/>
              <a:ext cx="466344" cy="2834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𝑝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𝑎</m:t>
                        </m:r>
                        <m:r>
                          <a:rPr lang="en-US" sz="1100" b="0" i="1">
                            <a:latin typeface="Cambria Math"/>
                          </a:rPr>
                          <m:t>|</m:t>
                        </m:r>
                        <m:r>
                          <a:rPr lang="en-US" sz="1100" b="0" i="1">
                            <a:latin typeface="Cambria Math"/>
                          </a:rPr>
                          <m:t>𝑖</m:t>
                        </m:r>
                      </m:sub>
                    </m:sSub>
                    <m:r>
                      <a:rPr lang="en-US" sz="1100" b="0" i="1">
                        <a:latin typeface="Cambria Math"/>
                      </a:rPr>
                      <m:t> 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7" name="TextBox 26"/>
            <xdr:cNvSpPr txBox="1"/>
          </xdr:nvSpPr>
          <xdr:spPr>
            <a:xfrm>
              <a:off x="12477750" y="762000"/>
              <a:ext cx="466344" cy="2834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𝑝_(𝑎|𝑖)  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26</xdr:col>
      <xdr:colOff>123825</xdr:colOff>
      <xdr:row>2</xdr:row>
      <xdr:rowOff>247650</xdr:rowOff>
    </xdr:from>
    <xdr:ext cx="466344" cy="28346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8" name="TextBox 27"/>
            <xdr:cNvSpPr txBox="1"/>
          </xdr:nvSpPr>
          <xdr:spPr>
            <a:xfrm>
              <a:off x="15944850" y="742950"/>
              <a:ext cx="466344" cy="2834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𝑝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𝑒</m:t>
                        </m:r>
                        <m:r>
                          <a:rPr lang="en-US" sz="1100" b="0" i="1">
                            <a:latin typeface="Cambria Math"/>
                          </a:rPr>
                          <m:t>|</m:t>
                        </m:r>
                        <m:r>
                          <a:rPr lang="en-US" sz="1100" b="0" i="1">
                            <a:latin typeface="Cambria Math"/>
                          </a:rPr>
                          <m:t>𝑖</m:t>
                        </m:r>
                      </m:sub>
                    </m:sSub>
                    <m:r>
                      <a:rPr lang="en-US" sz="1100" b="0" i="1">
                        <a:latin typeface="Cambria Math"/>
                      </a:rPr>
                      <m:t> </m:t>
                    </m:r>
                  </m:oMath>
                </m:oMathPara>
              </a14:m>
              <a:endParaRPr lang="en-US" sz="1100"/>
            </a:p>
          </xdr:txBody>
        </xdr:sp>
      </mc:Choice>
      <mc:Fallback>
        <xdr:sp macro="" textlink="">
          <xdr:nvSpPr>
            <xdr:cNvPr id="28" name="TextBox 27"/>
            <xdr:cNvSpPr txBox="1"/>
          </xdr:nvSpPr>
          <xdr:spPr>
            <a:xfrm>
              <a:off x="15944850" y="742950"/>
              <a:ext cx="466344" cy="2834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en-US" sz="1100" b="0" i="0">
                  <a:latin typeface="Cambria Math"/>
                </a:rPr>
                <a:t>𝑝_(𝑒|𝑖)  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27</xdr:col>
      <xdr:colOff>28575</xdr:colOff>
      <xdr:row>2</xdr:row>
      <xdr:rowOff>238125</xdr:rowOff>
    </xdr:from>
    <xdr:ext cx="542925" cy="28520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9" name="TextBox 28"/>
            <xdr:cNvSpPr txBox="1"/>
          </xdr:nvSpPr>
          <xdr:spPr>
            <a:xfrm>
              <a:off x="15878175" y="733425"/>
              <a:ext cx="542925" cy="2852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/>
                          </a:rPr>
                        </m:ctrlPr>
                      </m:sSubPr>
                      <m:e>
                        <m:acc>
                          <m:accPr>
                            <m:chr m:val="̂"/>
                            <m:ctrlPr>
                              <a:rPr lang="en-US" sz="1100" i="1">
                                <a:latin typeface="Cambria Math"/>
                              </a:rPr>
                            </m:ctrlPr>
                          </m:accPr>
                          <m:e>
                            <m:r>
                              <a:rPr lang="en-US" sz="1100" b="0" i="1">
                                <a:latin typeface="Cambria Math"/>
                              </a:rPr>
                              <m:t>𝐾</m:t>
                            </m:r>
                          </m:e>
                        </m:acc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𝐺</m:t>
                        </m:r>
                        <m:r>
                          <a:rPr lang="en-US" sz="1100" b="0" i="1">
                            <a:latin typeface="Cambria Math"/>
                          </a:rPr>
                          <m:t>|</m:t>
                        </m:r>
                        <m:r>
                          <a:rPr lang="en-US" sz="1100" b="0" i="1">
                            <a:latin typeface="Cambria Math"/>
                          </a:rPr>
                          <m:t>𝑖</m:t>
                        </m:r>
                      </m:sub>
                    </m:sSub>
                    <m:r>
                      <a:rPr lang="en-US" sz="1100" b="0" i="1">
                        <a:latin typeface="Cambria Math"/>
                      </a:rPr>
                      <m:t> 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9" name="TextBox 28"/>
            <xdr:cNvSpPr txBox="1"/>
          </xdr:nvSpPr>
          <xdr:spPr>
            <a:xfrm>
              <a:off x="15878175" y="733425"/>
              <a:ext cx="542925" cy="2852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𝐾 ̂_(𝐺|𝑖)  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28</xdr:col>
      <xdr:colOff>28575</xdr:colOff>
      <xdr:row>2</xdr:row>
      <xdr:rowOff>228600</xdr:rowOff>
    </xdr:from>
    <xdr:ext cx="542925" cy="29129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0" name="TextBox 29"/>
            <xdr:cNvSpPr txBox="1"/>
          </xdr:nvSpPr>
          <xdr:spPr>
            <a:xfrm>
              <a:off x="16487775" y="723900"/>
              <a:ext cx="542925" cy="2912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1100" b="0" i="1">
                            <a:latin typeface="Cambria Math"/>
                          </a:rPr>
                        </m:ctrlPr>
                      </m:sSubSupPr>
                      <m:e>
                        <m:acc>
                          <m:accPr>
                            <m:chr m:val="̂"/>
                            <m:ctrlPr>
                              <a:rPr lang="en-US" sz="1100" i="1">
                                <a:latin typeface="Cambria Math"/>
                              </a:rPr>
                            </m:ctrlPr>
                          </m:accPr>
                          <m:e>
                            <m:r>
                              <a:rPr lang="en-US" sz="1100" b="0" i="1">
                                <a:latin typeface="Cambria Math"/>
                              </a:rPr>
                              <m:t>𝐾</m:t>
                            </m:r>
                          </m:e>
                        </m:acc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𝐺</m:t>
                        </m:r>
                        <m:r>
                          <a:rPr lang="en-US" sz="1100" b="0" i="1">
                            <a:latin typeface="Cambria Math"/>
                          </a:rPr>
                          <m:t>|</m:t>
                        </m:r>
                        <m:r>
                          <a:rPr lang="en-US" sz="1100" b="0" i="1">
                            <a:latin typeface="Cambria Math"/>
                          </a:rPr>
                          <m:t>𝑖</m:t>
                        </m:r>
                      </m:sub>
                      <m:sup>
                        <m:r>
                          <a:rPr lang="en-US" sz="1100" b="0" i="1">
                            <a:latin typeface="Cambria Math"/>
                          </a:rPr>
                          <m:t>∗</m:t>
                        </m:r>
                      </m:sup>
                    </m:sSubSup>
                    <m:r>
                      <a:rPr lang="en-US" sz="1100" b="0" i="1">
                        <a:latin typeface="Cambria Math"/>
                      </a:rPr>
                      <m:t> 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0" name="TextBox 29"/>
            <xdr:cNvSpPr txBox="1"/>
          </xdr:nvSpPr>
          <xdr:spPr>
            <a:xfrm>
              <a:off x="16487775" y="723900"/>
              <a:ext cx="542925" cy="2912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𝐾 ̂_(𝐺|𝑖)^∗  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25</xdr:col>
      <xdr:colOff>885825</xdr:colOff>
      <xdr:row>19</xdr:row>
      <xdr:rowOff>28575</xdr:rowOff>
    </xdr:from>
    <xdr:ext cx="495300" cy="26456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1" name="TextBox 30"/>
            <xdr:cNvSpPr txBox="1"/>
          </xdr:nvSpPr>
          <xdr:spPr>
            <a:xfrm>
              <a:off x="15830550" y="4086225"/>
              <a:ext cx="4953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𝑝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𝑒</m:t>
                        </m:r>
                      </m:sub>
                    </m:sSub>
                    <m:r>
                      <a:rPr lang="en-US" sz="1100" b="0" i="1">
                        <a:latin typeface="Cambria Math"/>
                      </a:rPr>
                      <m:t>= </m:t>
                    </m:r>
                  </m:oMath>
                </m:oMathPara>
              </a14:m>
              <a:endParaRPr lang="en-US" sz="1100"/>
            </a:p>
          </xdr:txBody>
        </xdr:sp>
      </mc:Choice>
      <mc:Fallback>
        <xdr:sp macro="" textlink="">
          <xdr:nvSpPr>
            <xdr:cNvPr id="31" name="TextBox 30"/>
            <xdr:cNvSpPr txBox="1"/>
          </xdr:nvSpPr>
          <xdr:spPr>
            <a:xfrm>
              <a:off x="15830550" y="4086225"/>
              <a:ext cx="4953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b="0" i="0">
                  <a:latin typeface="Cambria Math"/>
                </a:rPr>
                <a:t>𝑝_𝑒= 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27</xdr:col>
      <xdr:colOff>0</xdr:colOff>
      <xdr:row>19</xdr:row>
      <xdr:rowOff>9525</xdr:rowOff>
    </xdr:from>
    <xdr:ext cx="533400" cy="2727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2" name="TextBox 31"/>
            <xdr:cNvSpPr txBox="1"/>
          </xdr:nvSpPr>
          <xdr:spPr>
            <a:xfrm>
              <a:off x="15544800" y="4010025"/>
              <a:ext cx="533400" cy="272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/>
                          </a:rPr>
                        </m:ctrlPr>
                      </m:sSubPr>
                      <m:e>
                        <m:acc>
                          <m:accPr>
                            <m:chr m:val="̂"/>
                            <m:ctrlPr>
                              <a:rPr lang="en-US" sz="1100" i="1">
                                <a:latin typeface="Cambria Math"/>
                              </a:rPr>
                            </m:ctrlPr>
                          </m:accPr>
                          <m:e>
                            <m:r>
                              <a:rPr lang="en-US" sz="1100" b="0" i="1">
                                <a:latin typeface="Cambria Math"/>
                              </a:rPr>
                              <m:t>𝐾</m:t>
                            </m:r>
                          </m:e>
                        </m:acc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𝐺</m:t>
                        </m:r>
                      </m:sub>
                    </m:sSub>
                    <m:r>
                      <a:rPr lang="en-US" sz="1100" b="0" i="1">
                        <a:latin typeface="Cambria Math"/>
                      </a:rPr>
                      <m:t>= 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2" name="TextBox 31"/>
            <xdr:cNvSpPr txBox="1"/>
          </xdr:nvSpPr>
          <xdr:spPr>
            <a:xfrm>
              <a:off x="15544800" y="4010025"/>
              <a:ext cx="533400" cy="272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𝐾 ̂_𝐺= 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30</xdr:col>
      <xdr:colOff>57151</xdr:colOff>
      <xdr:row>2</xdr:row>
      <xdr:rowOff>14287</xdr:rowOff>
    </xdr:from>
    <xdr:ext cx="419099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4" name="TextBox 33"/>
            <xdr:cNvSpPr txBox="1"/>
          </xdr:nvSpPr>
          <xdr:spPr>
            <a:xfrm>
              <a:off x="17602201" y="509587"/>
              <a:ext cx="419099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𝑑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4" name="TextBox 33"/>
            <xdr:cNvSpPr txBox="1"/>
          </xdr:nvSpPr>
          <xdr:spPr>
            <a:xfrm>
              <a:off x="17602201" y="509587"/>
              <a:ext cx="419099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𝑑_𝑖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29</xdr:col>
      <xdr:colOff>200026</xdr:colOff>
      <xdr:row>19</xdr:row>
      <xdr:rowOff>14287</xdr:rowOff>
    </xdr:from>
    <xdr:ext cx="647700" cy="28341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5" name="TextBox 34"/>
            <xdr:cNvSpPr txBox="1"/>
          </xdr:nvSpPr>
          <xdr:spPr>
            <a:xfrm>
              <a:off x="16821151" y="4014787"/>
              <a:ext cx="647700" cy="28341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n-US" sz="1100" b="0" i="1">
                      <a:latin typeface="Cambria Math"/>
                    </a:rPr>
                    <m:t>𝑣</m:t>
                  </m:r>
                  <m:d>
                    <m:dPr>
                      <m:ctrlPr>
                        <a:rPr lang="en-US" sz="1100" b="0" i="1">
                          <a:latin typeface="Cambria Math"/>
                        </a:rPr>
                      </m:ctrlPr>
                    </m:dPr>
                    <m:e>
                      <m:acc>
                        <m:accPr>
                          <m:chr m:val="̅"/>
                          <m:ctrlPr>
                            <a:rPr lang="en-US" sz="11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</m:ctrlPr>
                        </m:accPr>
                        <m:e>
                          <m:r>
                            <a:rPr lang="en-US" sz="11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𝑑</m:t>
                          </m:r>
                        </m:e>
                      </m:acc>
                    </m:e>
                  </m:d>
                </m:oMath>
              </a14:m>
              <a:r>
                <a:rPr lang="en-US" sz="1100"/>
                <a:t> =</a:t>
              </a:r>
            </a:p>
          </xdr:txBody>
        </xdr:sp>
      </mc:Choice>
      <mc:Fallback xmlns="">
        <xdr:sp macro="" textlink="">
          <xdr:nvSpPr>
            <xdr:cNvPr id="35" name="TextBox 34"/>
            <xdr:cNvSpPr txBox="1"/>
          </xdr:nvSpPr>
          <xdr:spPr>
            <a:xfrm>
              <a:off x="16821151" y="4014787"/>
              <a:ext cx="647700" cy="28341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𝑣(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𝑑 ̅ )</a:t>
              </a:r>
              <a:r>
                <a:rPr lang="en-US" sz="1100"/>
                <a:t> =</a:t>
              </a:r>
            </a:p>
          </xdr:txBody>
        </xdr:sp>
      </mc:Fallback>
    </mc:AlternateContent>
    <xdr:clientData/>
  </xdr:oneCellAnchor>
  <xdr:oneCellAnchor>
    <xdr:from>
      <xdr:col>23</xdr:col>
      <xdr:colOff>0</xdr:colOff>
      <xdr:row>2</xdr:row>
      <xdr:rowOff>0</xdr:rowOff>
    </xdr:from>
    <xdr:ext cx="2228850" cy="34439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7" name="TextBox 36"/>
            <xdr:cNvSpPr txBox="1"/>
          </xdr:nvSpPr>
          <xdr:spPr>
            <a:xfrm>
              <a:off x="13611225" y="495300"/>
              <a:ext cx="2228850" cy="3443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type m:val="lin"/>
                        <m:ctrlPr>
                          <a:rPr lang="en-US" sz="1100" i="1">
                            <a:latin typeface="Cambria Math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(1−</m:t>
                            </m:r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𝜋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𝑘</m:t>
                            </m:r>
                          </m:sub>
                        </m:sSub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)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bSup>
                              <m:sSubSup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SupPr>
                              <m:e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𝜖</m:t>
                                </m:r>
                              </m:e>
                              <m:sub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𝑖𝑘</m:t>
                                </m:r>
                              </m:sub>
                              <m:sup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(1)</m:t>
                                </m:r>
                              </m:sup>
                            </m:sSubSup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+</m:t>
                            </m:r>
                            <m:sSubSup>
                              <m:sSubSup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SupPr>
                              <m:e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𝜖</m:t>
                                </m:r>
                              </m:e>
                              <m:sub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𝑖𝑘</m:t>
                                </m:r>
                              </m:sub>
                              <m:sup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(2)</m:t>
                                </m:r>
                              </m:sup>
                            </m:sSubSup>
                          </m:e>
                        </m:d>
                      </m:num>
                      <m:den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Cambria Math"/>
                                <a:cs typeface="+mn-cs"/>
                              </a:rPr>
                              <m:t>×(3−1)</m:t>
                            </m:r>
                          </m:e>
                        </m:d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>
        <xdr:sp macro="" textlink="">
          <xdr:nvSpPr>
            <xdr:cNvPr id="37" name="TextBox 36"/>
            <xdr:cNvSpPr txBox="1"/>
          </xdr:nvSpPr>
          <xdr:spPr>
            <a:xfrm>
              <a:off x="13611225" y="495300"/>
              <a:ext cx="2228850" cy="3443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i="0">
                  <a:latin typeface="Cambria Math"/>
                </a:rPr>
                <a:t>〖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〖(1−𝜋〗_𝑘)[𝜖_𝑖𝑘^((1))+𝜖_𝑖𝑘^((2)) ]〗∕[2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Cambria Math"/>
                  <a:cs typeface="+mn-cs"/>
                </a:rPr>
                <a:t>×(3−1)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] 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15</xdr:col>
      <xdr:colOff>0</xdr:colOff>
      <xdr:row>3</xdr:row>
      <xdr:rowOff>61912</xdr:rowOff>
    </xdr:from>
    <xdr:ext cx="381000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8" name="TextBox 37"/>
            <xdr:cNvSpPr txBox="1"/>
          </xdr:nvSpPr>
          <xdr:spPr>
            <a:xfrm>
              <a:off x="7924800" y="842962"/>
              <a:ext cx="3810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n-US" sz="1100" b="0" i="1">
                      <a:latin typeface="Cambria Math"/>
                    </a:rPr>
                    <m:t>𝑘</m:t>
                  </m:r>
                </m:oMath>
              </a14:m>
              <a:r>
                <a:rPr lang="en-US" sz="1100"/>
                <a:t>=</a:t>
              </a:r>
            </a:p>
          </xdr:txBody>
        </xdr:sp>
      </mc:Choice>
      <mc:Fallback xmlns="">
        <xdr:sp macro="" textlink="">
          <xdr:nvSpPr>
            <xdr:cNvPr id="38" name="TextBox 37"/>
            <xdr:cNvSpPr txBox="1"/>
          </xdr:nvSpPr>
          <xdr:spPr>
            <a:xfrm>
              <a:off x="7924800" y="842962"/>
              <a:ext cx="3810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𝑘</a:t>
              </a:r>
              <a:r>
                <a:rPr lang="en-US" sz="1100"/>
                <a:t>=</a:t>
              </a:r>
            </a:p>
          </xdr:txBody>
        </xdr:sp>
      </mc:Fallback>
    </mc:AlternateContent>
    <xdr:clientData/>
  </xdr:oneCellAnchor>
  <xdr:oneCellAnchor>
    <xdr:from>
      <xdr:col>16</xdr:col>
      <xdr:colOff>38100</xdr:colOff>
      <xdr:row>3</xdr:row>
      <xdr:rowOff>57150</xdr:rowOff>
    </xdr:from>
    <xdr:ext cx="381000" cy="26456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9" name="TextBox 38"/>
            <xdr:cNvSpPr txBox="1"/>
          </xdr:nvSpPr>
          <xdr:spPr>
            <a:xfrm>
              <a:off x="9153525" y="895350"/>
              <a:ext cx="3810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n-US" sz="1100" b="0" i="1">
                      <a:latin typeface="Cambria Math"/>
                    </a:rPr>
                    <m:t>𝑘</m:t>
                  </m:r>
                </m:oMath>
              </a14:m>
              <a:r>
                <a:rPr lang="en-US" sz="1100"/>
                <a:t>=</a:t>
              </a:r>
            </a:p>
          </xdr:txBody>
        </xdr:sp>
      </mc:Choice>
      <mc:Fallback>
        <xdr:sp macro="" textlink="">
          <xdr:nvSpPr>
            <xdr:cNvPr id="39" name="TextBox 38"/>
            <xdr:cNvSpPr txBox="1"/>
          </xdr:nvSpPr>
          <xdr:spPr>
            <a:xfrm>
              <a:off x="9153525" y="895350"/>
              <a:ext cx="3810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𝑘</a:t>
              </a:r>
              <a:r>
                <a:rPr lang="en-US" sz="1100"/>
                <a:t>=</a:t>
              </a:r>
            </a:p>
          </xdr:txBody>
        </xdr:sp>
      </mc:Fallback>
    </mc:AlternateContent>
    <xdr:clientData/>
  </xdr:oneCellAnchor>
  <xdr:oneCellAnchor>
    <xdr:from>
      <xdr:col>17</xdr:col>
      <xdr:colOff>57150</xdr:colOff>
      <xdr:row>3</xdr:row>
      <xdr:rowOff>47625</xdr:rowOff>
    </xdr:from>
    <xdr:ext cx="409576" cy="26456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0" name="TextBox 39"/>
            <xdr:cNvSpPr txBox="1"/>
          </xdr:nvSpPr>
          <xdr:spPr>
            <a:xfrm>
              <a:off x="9934575" y="885825"/>
              <a:ext cx="409576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n-US" sz="1100" b="0" i="1">
                      <a:latin typeface="Cambria Math"/>
                    </a:rPr>
                    <m:t>𝑘</m:t>
                  </m:r>
                </m:oMath>
              </a14:m>
              <a:r>
                <a:rPr lang="en-US" sz="1100"/>
                <a:t>=</a:t>
              </a:r>
            </a:p>
          </xdr:txBody>
        </xdr:sp>
      </mc:Choice>
      <mc:Fallback>
        <xdr:sp macro="" textlink="">
          <xdr:nvSpPr>
            <xdr:cNvPr id="40" name="TextBox 39"/>
            <xdr:cNvSpPr txBox="1"/>
          </xdr:nvSpPr>
          <xdr:spPr>
            <a:xfrm>
              <a:off x="9934575" y="885825"/>
              <a:ext cx="409576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𝑘</a:t>
              </a:r>
              <a:r>
                <a:rPr lang="en-US" sz="1100"/>
                <a:t>=</a:t>
              </a:r>
            </a:p>
          </xdr:txBody>
        </xdr:sp>
      </mc:Fallback>
    </mc:AlternateContent>
    <xdr:clientData/>
  </xdr:oneCellAnchor>
  <xdr:oneCellAnchor>
    <xdr:from>
      <xdr:col>23</xdr:col>
      <xdr:colOff>0</xdr:colOff>
      <xdr:row>3</xdr:row>
      <xdr:rowOff>57150</xdr:rowOff>
    </xdr:from>
    <xdr:ext cx="381000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1" name="TextBox 40"/>
            <xdr:cNvSpPr txBox="1"/>
          </xdr:nvSpPr>
          <xdr:spPr>
            <a:xfrm>
              <a:off x="12915900" y="838200"/>
              <a:ext cx="3810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n-US" sz="1100" b="0" i="1">
                      <a:latin typeface="Cambria Math"/>
                    </a:rPr>
                    <m:t>𝑘</m:t>
                  </m:r>
                </m:oMath>
              </a14:m>
              <a:r>
                <a:rPr lang="en-US" sz="1100"/>
                <a:t>=</a:t>
              </a:r>
            </a:p>
          </xdr:txBody>
        </xdr:sp>
      </mc:Choice>
      <mc:Fallback xmlns="">
        <xdr:sp macro="" textlink="">
          <xdr:nvSpPr>
            <xdr:cNvPr id="41" name="TextBox 40"/>
            <xdr:cNvSpPr txBox="1"/>
          </xdr:nvSpPr>
          <xdr:spPr>
            <a:xfrm>
              <a:off x="12915900" y="838200"/>
              <a:ext cx="3810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𝑘</a:t>
              </a:r>
              <a:r>
                <a:rPr lang="en-US" sz="1100"/>
                <a:t>=</a:t>
              </a:r>
            </a:p>
          </xdr:txBody>
        </xdr:sp>
      </mc:Fallback>
    </mc:AlternateContent>
    <xdr:clientData/>
  </xdr:oneCellAnchor>
  <xdr:oneCellAnchor>
    <xdr:from>
      <xdr:col>24</xdr:col>
      <xdr:colOff>0</xdr:colOff>
      <xdr:row>3</xdr:row>
      <xdr:rowOff>57150</xdr:rowOff>
    </xdr:from>
    <xdr:ext cx="381000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2" name="TextBox 41"/>
            <xdr:cNvSpPr txBox="1"/>
          </xdr:nvSpPr>
          <xdr:spPr>
            <a:xfrm>
              <a:off x="13525500" y="838200"/>
              <a:ext cx="3810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n-US" sz="1100" b="0" i="1">
                      <a:latin typeface="Cambria Math"/>
                    </a:rPr>
                    <m:t>𝑘</m:t>
                  </m:r>
                </m:oMath>
              </a14:m>
              <a:r>
                <a:rPr lang="en-US" sz="1100"/>
                <a:t>=</a:t>
              </a:r>
            </a:p>
          </xdr:txBody>
        </xdr:sp>
      </mc:Choice>
      <mc:Fallback xmlns="">
        <xdr:sp macro="" textlink="">
          <xdr:nvSpPr>
            <xdr:cNvPr id="42" name="TextBox 41"/>
            <xdr:cNvSpPr txBox="1"/>
          </xdr:nvSpPr>
          <xdr:spPr>
            <a:xfrm>
              <a:off x="13525500" y="838200"/>
              <a:ext cx="3810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𝑘</a:t>
              </a:r>
              <a:r>
                <a:rPr lang="en-US" sz="1100"/>
                <a:t>=</a:t>
              </a:r>
            </a:p>
          </xdr:txBody>
        </xdr:sp>
      </mc:Fallback>
    </mc:AlternateContent>
    <xdr:clientData/>
  </xdr:oneCellAnchor>
  <xdr:oneCellAnchor>
    <xdr:from>
      <xdr:col>25</xdr:col>
      <xdr:colOff>66675</xdr:colOff>
      <xdr:row>3</xdr:row>
      <xdr:rowOff>47625</xdr:rowOff>
    </xdr:from>
    <xdr:ext cx="381000" cy="26456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3" name="TextBox 42"/>
            <xdr:cNvSpPr txBox="1"/>
          </xdr:nvSpPr>
          <xdr:spPr>
            <a:xfrm>
              <a:off x="14963775" y="885825"/>
              <a:ext cx="3810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n-US" sz="1100" b="0" i="1">
                      <a:latin typeface="Cambria Math"/>
                    </a:rPr>
                    <m:t>𝑘</m:t>
                  </m:r>
                </m:oMath>
              </a14:m>
              <a:r>
                <a:rPr lang="en-US" sz="1100"/>
                <a:t>=</a:t>
              </a:r>
            </a:p>
          </xdr:txBody>
        </xdr:sp>
      </mc:Choice>
      <mc:Fallback>
        <xdr:sp macro="" textlink="">
          <xdr:nvSpPr>
            <xdr:cNvPr id="43" name="TextBox 42"/>
            <xdr:cNvSpPr txBox="1"/>
          </xdr:nvSpPr>
          <xdr:spPr>
            <a:xfrm>
              <a:off x="14963775" y="885825"/>
              <a:ext cx="3810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𝑘</a:t>
              </a:r>
              <a:r>
                <a:rPr lang="en-US" sz="1100"/>
                <a:t>=</a:t>
              </a:r>
            </a:p>
          </xdr:txBody>
        </xdr:sp>
      </mc:Fallback>
    </mc:AlternateContent>
    <xdr:clientData/>
  </xdr:oneCellAnchor>
  <xdr:oneCellAnchor>
    <xdr:from>
      <xdr:col>4</xdr:col>
      <xdr:colOff>85725</xdr:colOff>
      <xdr:row>19</xdr:row>
      <xdr:rowOff>19050</xdr:rowOff>
    </xdr:from>
    <xdr:ext cx="381000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5" name="TextBox 44"/>
            <xdr:cNvSpPr txBox="1"/>
          </xdr:nvSpPr>
          <xdr:spPr>
            <a:xfrm>
              <a:off x="1476375" y="4019550"/>
              <a:ext cx="3810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𝑝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1+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5" name="TextBox 44"/>
            <xdr:cNvSpPr txBox="1"/>
          </xdr:nvSpPr>
          <xdr:spPr>
            <a:xfrm>
              <a:off x="1476375" y="4019550"/>
              <a:ext cx="3810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𝑝_(1+)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114300</xdr:colOff>
      <xdr:row>19</xdr:row>
      <xdr:rowOff>19050</xdr:rowOff>
    </xdr:from>
    <xdr:ext cx="381000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6" name="TextBox 45"/>
            <xdr:cNvSpPr txBox="1"/>
          </xdr:nvSpPr>
          <xdr:spPr>
            <a:xfrm>
              <a:off x="2114550" y="4019550"/>
              <a:ext cx="3810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𝑝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2+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6" name="TextBox 45"/>
            <xdr:cNvSpPr txBox="1"/>
          </xdr:nvSpPr>
          <xdr:spPr>
            <a:xfrm>
              <a:off x="2114550" y="4019550"/>
              <a:ext cx="3810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𝑝_(2+)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76200</xdr:colOff>
      <xdr:row>19</xdr:row>
      <xdr:rowOff>19050</xdr:rowOff>
    </xdr:from>
    <xdr:ext cx="381000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7" name="TextBox 46"/>
            <xdr:cNvSpPr txBox="1"/>
          </xdr:nvSpPr>
          <xdr:spPr>
            <a:xfrm>
              <a:off x="2686050" y="4019550"/>
              <a:ext cx="3810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𝑝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3+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7" name="TextBox 46"/>
            <xdr:cNvSpPr txBox="1"/>
          </xdr:nvSpPr>
          <xdr:spPr>
            <a:xfrm>
              <a:off x="2686050" y="4019550"/>
              <a:ext cx="3810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𝑝_(3+)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7</xdr:col>
      <xdr:colOff>152400</xdr:colOff>
      <xdr:row>19</xdr:row>
      <xdr:rowOff>28575</xdr:rowOff>
    </xdr:from>
    <xdr:ext cx="381000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8" name="TextBox 47"/>
            <xdr:cNvSpPr txBox="1"/>
          </xdr:nvSpPr>
          <xdr:spPr>
            <a:xfrm>
              <a:off x="3371850" y="4029075"/>
              <a:ext cx="3810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𝑝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+1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8" name="TextBox 47"/>
            <xdr:cNvSpPr txBox="1"/>
          </xdr:nvSpPr>
          <xdr:spPr>
            <a:xfrm>
              <a:off x="3371850" y="4029075"/>
              <a:ext cx="3810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𝑝_(+1)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8</xdr:col>
      <xdr:colOff>114300</xdr:colOff>
      <xdr:row>19</xdr:row>
      <xdr:rowOff>19050</xdr:rowOff>
    </xdr:from>
    <xdr:ext cx="381000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0" name="TextBox 49"/>
            <xdr:cNvSpPr txBox="1"/>
          </xdr:nvSpPr>
          <xdr:spPr>
            <a:xfrm>
              <a:off x="3943350" y="4019550"/>
              <a:ext cx="3810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𝑝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+2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0" name="TextBox 49"/>
            <xdr:cNvSpPr txBox="1"/>
          </xdr:nvSpPr>
          <xdr:spPr>
            <a:xfrm>
              <a:off x="3943350" y="4019550"/>
              <a:ext cx="3810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𝑝_(+2)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9</xdr:col>
      <xdr:colOff>95250</xdr:colOff>
      <xdr:row>19</xdr:row>
      <xdr:rowOff>28575</xdr:rowOff>
    </xdr:from>
    <xdr:ext cx="381000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1" name="TextBox 50"/>
            <xdr:cNvSpPr txBox="1"/>
          </xdr:nvSpPr>
          <xdr:spPr>
            <a:xfrm>
              <a:off x="4533900" y="4029075"/>
              <a:ext cx="3810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𝑝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+3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1" name="TextBox 50"/>
            <xdr:cNvSpPr txBox="1"/>
          </xdr:nvSpPr>
          <xdr:spPr>
            <a:xfrm>
              <a:off x="4533900" y="4029075"/>
              <a:ext cx="3810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𝑝_(+3)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10</xdr:col>
      <xdr:colOff>114300</xdr:colOff>
      <xdr:row>19</xdr:row>
      <xdr:rowOff>47625</xdr:rowOff>
    </xdr:from>
    <xdr:ext cx="381000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2" name="TextBox 51"/>
            <xdr:cNvSpPr txBox="1"/>
          </xdr:nvSpPr>
          <xdr:spPr>
            <a:xfrm>
              <a:off x="5162550" y="4048125"/>
              <a:ext cx="3810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𝑝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+1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2" name="TextBox 51"/>
            <xdr:cNvSpPr txBox="1"/>
          </xdr:nvSpPr>
          <xdr:spPr>
            <a:xfrm>
              <a:off x="5162550" y="4048125"/>
              <a:ext cx="3810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𝑝_(+1)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104775</xdr:colOff>
      <xdr:row>19</xdr:row>
      <xdr:rowOff>28575</xdr:rowOff>
    </xdr:from>
    <xdr:ext cx="381000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3" name="TextBox 52"/>
            <xdr:cNvSpPr txBox="1"/>
          </xdr:nvSpPr>
          <xdr:spPr>
            <a:xfrm>
              <a:off x="5762625" y="4029075"/>
              <a:ext cx="3810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𝑝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+2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3" name="TextBox 52"/>
            <xdr:cNvSpPr txBox="1"/>
          </xdr:nvSpPr>
          <xdr:spPr>
            <a:xfrm>
              <a:off x="5762625" y="4029075"/>
              <a:ext cx="3810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𝑝_(+2)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12</xdr:col>
      <xdr:colOff>104775</xdr:colOff>
      <xdr:row>19</xdr:row>
      <xdr:rowOff>38100</xdr:rowOff>
    </xdr:from>
    <xdr:ext cx="381000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4" name="TextBox 53"/>
            <xdr:cNvSpPr txBox="1"/>
          </xdr:nvSpPr>
          <xdr:spPr>
            <a:xfrm>
              <a:off x="6372225" y="4038600"/>
              <a:ext cx="3810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𝑝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+3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4" name="TextBox 53"/>
            <xdr:cNvSpPr txBox="1"/>
          </xdr:nvSpPr>
          <xdr:spPr>
            <a:xfrm>
              <a:off x="6372225" y="4038600"/>
              <a:ext cx="3810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𝑝_(+3)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15</xdr:col>
      <xdr:colOff>66675</xdr:colOff>
      <xdr:row>19</xdr:row>
      <xdr:rowOff>47624</xdr:rowOff>
    </xdr:from>
    <xdr:ext cx="428625" cy="2169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5" name="TextBox 54"/>
            <xdr:cNvSpPr txBox="1"/>
          </xdr:nvSpPr>
          <xdr:spPr>
            <a:xfrm>
              <a:off x="7991475" y="4048124"/>
              <a:ext cx="428625" cy="216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𝜋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1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5" name="TextBox 54"/>
            <xdr:cNvSpPr txBox="1"/>
          </xdr:nvSpPr>
          <xdr:spPr>
            <a:xfrm>
              <a:off x="7991475" y="4048124"/>
              <a:ext cx="428625" cy="216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en-US" sz="1100" b="0" i="0">
                  <a:latin typeface="Cambria Math"/>
                </a:rPr>
                <a:t>𝜋_1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23</xdr:col>
      <xdr:colOff>85725</xdr:colOff>
      <xdr:row>19</xdr:row>
      <xdr:rowOff>38099</xdr:rowOff>
    </xdr:from>
    <xdr:ext cx="428625" cy="24765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6" name="TextBox 55"/>
            <xdr:cNvSpPr txBox="1"/>
          </xdr:nvSpPr>
          <xdr:spPr>
            <a:xfrm>
              <a:off x="12906375" y="4038599"/>
              <a:ext cx="428625" cy="2476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𝜋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1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6" name="TextBox 55"/>
            <xdr:cNvSpPr txBox="1"/>
          </xdr:nvSpPr>
          <xdr:spPr>
            <a:xfrm>
              <a:off x="12906375" y="4038599"/>
              <a:ext cx="428625" cy="2476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en-US" sz="1100" b="0" i="0">
                  <a:latin typeface="Cambria Math"/>
                </a:rPr>
                <a:t>𝜋_1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16</xdr:col>
      <xdr:colOff>95250</xdr:colOff>
      <xdr:row>19</xdr:row>
      <xdr:rowOff>47625</xdr:rowOff>
    </xdr:from>
    <xdr:ext cx="428625" cy="2264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7" name="TextBox 56"/>
            <xdr:cNvSpPr txBox="1"/>
          </xdr:nvSpPr>
          <xdr:spPr>
            <a:xfrm>
              <a:off x="8629650" y="4048125"/>
              <a:ext cx="428625" cy="2264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𝜋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2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7" name="TextBox 56"/>
            <xdr:cNvSpPr txBox="1"/>
          </xdr:nvSpPr>
          <xdr:spPr>
            <a:xfrm>
              <a:off x="8629650" y="4048125"/>
              <a:ext cx="428625" cy="2264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en-US" sz="1100" b="0" i="0">
                  <a:latin typeface="Cambria Math"/>
                </a:rPr>
                <a:t>𝜋_2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24</xdr:col>
      <xdr:colOff>104775</xdr:colOff>
      <xdr:row>19</xdr:row>
      <xdr:rowOff>38100</xdr:rowOff>
    </xdr:from>
    <xdr:ext cx="428625" cy="2264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9" name="TextBox 58"/>
            <xdr:cNvSpPr txBox="1"/>
          </xdr:nvSpPr>
          <xdr:spPr>
            <a:xfrm>
              <a:off x="13535025" y="4038600"/>
              <a:ext cx="428625" cy="2264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𝜋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2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9" name="TextBox 58"/>
            <xdr:cNvSpPr txBox="1"/>
          </xdr:nvSpPr>
          <xdr:spPr>
            <a:xfrm>
              <a:off x="13535025" y="4038600"/>
              <a:ext cx="428625" cy="2264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en-US" sz="1100" b="0" i="0">
                  <a:latin typeface="Cambria Math"/>
                </a:rPr>
                <a:t>𝜋_2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17</xdr:col>
      <xdr:colOff>47625</xdr:colOff>
      <xdr:row>19</xdr:row>
      <xdr:rowOff>38099</xdr:rowOff>
    </xdr:from>
    <xdr:ext cx="428625" cy="25717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0" name="TextBox 59"/>
            <xdr:cNvSpPr txBox="1"/>
          </xdr:nvSpPr>
          <xdr:spPr>
            <a:xfrm>
              <a:off x="9191625" y="4038599"/>
              <a:ext cx="428625" cy="2571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𝜋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3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0" name="TextBox 59"/>
            <xdr:cNvSpPr txBox="1"/>
          </xdr:nvSpPr>
          <xdr:spPr>
            <a:xfrm>
              <a:off x="9191625" y="4038599"/>
              <a:ext cx="428625" cy="2571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en-US" sz="1100" b="0" i="0">
                  <a:latin typeface="Cambria Math"/>
                </a:rPr>
                <a:t>𝜋_3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25</xdr:col>
      <xdr:colOff>95250</xdr:colOff>
      <xdr:row>19</xdr:row>
      <xdr:rowOff>38100</xdr:rowOff>
    </xdr:from>
    <xdr:ext cx="428625" cy="25717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1" name="TextBox 60"/>
            <xdr:cNvSpPr txBox="1"/>
          </xdr:nvSpPr>
          <xdr:spPr>
            <a:xfrm>
              <a:off x="14135100" y="4038600"/>
              <a:ext cx="428625" cy="2571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𝜋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3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1" name="TextBox 60"/>
            <xdr:cNvSpPr txBox="1"/>
          </xdr:nvSpPr>
          <xdr:spPr>
            <a:xfrm>
              <a:off x="14135100" y="4038600"/>
              <a:ext cx="428625" cy="2571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en-US" sz="1100" b="0" i="0">
                  <a:latin typeface="Cambria Math"/>
                </a:rPr>
                <a:t>𝜋_3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0</xdr:col>
      <xdr:colOff>95251</xdr:colOff>
      <xdr:row>3</xdr:row>
      <xdr:rowOff>42862</xdr:rowOff>
    </xdr:from>
    <xdr:ext cx="295274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/>
            <xdr:cNvSpPr txBox="1"/>
          </xdr:nvSpPr>
          <xdr:spPr>
            <a:xfrm>
              <a:off x="95251" y="823912"/>
              <a:ext cx="295274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/>
                      </a:rPr>
                      <m:t>𝑖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2" name="TextBox 11"/>
            <xdr:cNvSpPr txBox="1"/>
          </xdr:nvSpPr>
          <xdr:spPr>
            <a:xfrm>
              <a:off x="95251" y="823912"/>
              <a:ext cx="295274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𝑖</a:t>
              </a:r>
              <a:endParaRPr lang="en-US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25"/>
  <sheetViews>
    <sheetView tabSelected="1" topLeftCell="Y1" workbookViewId="0">
      <selection activeCell="AI5" sqref="AI5"/>
    </sheetView>
  </sheetViews>
  <sheetFormatPr defaultRowHeight="15" x14ac:dyDescent="0.25"/>
  <cols>
    <col min="1" max="1" width="6.42578125" customWidth="1"/>
    <col min="2" max="2" width="6.85546875" style="2" customWidth="1"/>
    <col min="3" max="3" width="7.140625" style="2" customWidth="1"/>
    <col min="4" max="4" width="6.85546875" style="2" customWidth="1"/>
    <col min="5" max="7" width="9.140625" style="2"/>
    <col min="14" max="14" width="6.5703125" customWidth="1"/>
    <col min="15" max="15" width="10.28515625" style="1" customWidth="1"/>
    <col min="16" max="16" width="10.28515625" customWidth="1"/>
    <col min="17" max="17" width="11.42578125" customWidth="1"/>
    <col min="18" max="18" width="10.7109375" customWidth="1"/>
    <col min="19" max="19" width="10.28515625" customWidth="1"/>
    <col min="20" max="20" width="11.140625" style="1" customWidth="1"/>
    <col min="22" max="22" width="4.85546875" style="19" customWidth="1"/>
    <col min="23" max="23" width="9.140625" style="7"/>
    <col min="24" max="24" width="9.5703125" bestFit="1" customWidth="1"/>
    <col min="25" max="25" width="10.42578125" customWidth="1"/>
    <col min="26" max="26" width="13.85546875" customWidth="1"/>
    <col min="27" max="27" width="10.5703125" customWidth="1"/>
    <col min="28" max="28" width="11.42578125" customWidth="1"/>
    <col min="29" max="29" width="10.28515625" bestFit="1" customWidth="1"/>
    <col min="30" max="30" width="4.42578125" customWidth="1"/>
    <col min="31" max="31" width="14.42578125" customWidth="1"/>
    <col min="33" max="33" width="11" customWidth="1"/>
    <col min="34" max="34" width="12" customWidth="1"/>
  </cols>
  <sheetData>
    <row r="2" spans="1:35" s="3" customFormat="1" ht="24" customHeight="1" x14ac:dyDescent="0.25">
      <c r="B2" s="2"/>
      <c r="C2" s="2"/>
      <c r="D2" s="2"/>
      <c r="E2" s="48" t="s">
        <v>3</v>
      </c>
      <c r="F2" s="48"/>
      <c r="G2" s="48"/>
      <c r="H2" s="49" t="s">
        <v>4</v>
      </c>
      <c r="I2" s="49"/>
      <c r="J2" s="49"/>
      <c r="K2" s="50" t="s">
        <v>5</v>
      </c>
      <c r="L2" s="50"/>
      <c r="M2" s="50"/>
      <c r="N2" s="29"/>
      <c r="O2" s="57" t="s">
        <v>6</v>
      </c>
      <c r="P2" s="57"/>
      <c r="Q2" s="57"/>
      <c r="R2" s="57"/>
      <c r="S2" s="57"/>
      <c r="T2" s="57"/>
      <c r="U2" s="58"/>
      <c r="V2" s="28"/>
      <c r="W2" s="57" t="s">
        <v>7</v>
      </c>
      <c r="X2" s="57"/>
      <c r="Y2" s="57"/>
      <c r="Z2" s="57"/>
      <c r="AA2" s="57"/>
      <c r="AB2" s="57"/>
      <c r="AC2" s="58"/>
      <c r="AE2" s="63"/>
    </row>
    <row r="3" spans="1:35" ht="27" customHeight="1" x14ac:dyDescent="0.25">
      <c r="E3" s="4">
        <v>1</v>
      </c>
      <c r="F3" s="4">
        <v>2</v>
      </c>
      <c r="G3" s="4">
        <v>3</v>
      </c>
      <c r="H3" s="5">
        <v>1</v>
      </c>
      <c r="I3" s="5">
        <v>2</v>
      </c>
      <c r="J3" s="5">
        <v>3</v>
      </c>
      <c r="K3" s="6">
        <v>1</v>
      </c>
      <c r="L3" s="6">
        <v>2</v>
      </c>
      <c r="M3" s="6">
        <v>3</v>
      </c>
      <c r="N3" s="23"/>
      <c r="O3" s="53"/>
      <c r="P3" s="52"/>
      <c r="Q3" s="52"/>
      <c r="R3" s="52"/>
      <c r="S3" s="55"/>
      <c r="T3" s="52"/>
      <c r="U3" s="59"/>
      <c r="V3" s="13"/>
      <c r="W3" s="52"/>
      <c r="X3" s="52"/>
      <c r="Y3" s="52"/>
      <c r="Z3" s="52"/>
      <c r="AA3" s="53"/>
      <c r="AB3" s="53"/>
      <c r="AC3" s="61"/>
      <c r="AE3" s="63"/>
    </row>
    <row r="4" spans="1:35" s="3" customFormat="1" ht="28.5" customHeight="1" x14ac:dyDescent="0.25">
      <c r="B4" s="2" t="s">
        <v>0</v>
      </c>
      <c r="C4" s="2" t="s">
        <v>1</v>
      </c>
      <c r="D4" s="2" t="s">
        <v>2</v>
      </c>
      <c r="E4" s="4"/>
      <c r="F4" s="4"/>
      <c r="G4" s="4"/>
      <c r="H4" s="5"/>
      <c r="I4" s="5"/>
      <c r="J4" s="5"/>
      <c r="K4" s="6"/>
      <c r="L4" s="6"/>
      <c r="M4" s="6"/>
      <c r="N4" s="23"/>
      <c r="O4" s="54"/>
      <c r="P4" s="16">
        <v>1</v>
      </c>
      <c r="Q4" s="16">
        <v>2</v>
      </c>
      <c r="R4" s="16">
        <v>3</v>
      </c>
      <c r="S4" s="52"/>
      <c r="T4" s="56"/>
      <c r="U4" s="60"/>
      <c r="V4" s="13"/>
      <c r="W4" s="56"/>
      <c r="X4" s="16">
        <v>1</v>
      </c>
      <c r="Y4" s="16">
        <v>2</v>
      </c>
      <c r="Z4" s="16">
        <v>3</v>
      </c>
      <c r="AA4" s="54"/>
      <c r="AB4" s="54"/>
      <c r="AC4" s="62"/>
      <c r="AE4" s="63"/>
      <c r="AG4" s="24" t="s">
        <v>8</v>
      </c>
      <c r="AH4" s="25" t="s">
        <v>9</v>
      </c>
      <c r="AI4" s="25" t="s">
        <v>10</v>
      </c>
    </row>
    <row r="5" spans="1:35" x14ac:dyDescent="0.25">
      <c r="A5">
        <v>1</v>
      </c>
      <c r="B5" s="2">
        <v>1</v>
      </c>
      <c r="C5" s="2">
        <v>1</v>
      </c>
      <c r="D5" s="2">
        <v>2</v>
      </c>
      <c r="E5" s="4">
        <f>IF($B5=E$3,1,0)</f>
        <v>1</v>
      </c>
      <c r="F5" s="4">
        <f t="shared" ref="F5:G19" si="0">IF($B5=F$3,1,0)</f>
        <v>0</v>
      </c>
      <c r="G5" s="4">
        <f t="shared" si="0"/>
        <v>0</v>
      </c>
      <c r="H5" s="5">
        <f>IF($C5=H$3,1,0)</f>
        <v>1</v>
      </c>
      <c r="I5" s="5">
        <f t="shared" ref="I5:J19" si="1">IF($C5=I$3,1,0)</f>
        <v>0</v>
      </c>
      <c r="J5" s="5">
        <f t="shared" si="1"/>
        <v>0</v>
      </c>
      <c r="K5" s="6">
        <f>IF($D5=K$3,1,0)</f>
        <v>0</v>
      </c>
      <c r="L5" s="6">
        <f t="shared" ref="L5:M19" si="2">IF($D5=L$3,1,0)</f>
        <v>1</v>
      </c>
      <c r="M5" s="6">
        <f t="shared" si="2"/>
        <v>0</v>
      </c>
      <c r="N5" s="23"/>
      <c r="O5" s="14">
        <f t="shared" ref="O5:O19" si="3">IF(B5=C5,1,0)</f>
        <v>1</v>
      </c>
      <c r="P5" s="37">
        <f>(1-P$21)*(E5+H5)/(2*(3-1))</f>
        <v>0.18333333333333335</v>
      </c>
      <c r="Q5" s="64">
        <f t="shared" ref="Q5:R19" si="4">(1-Q$21)*(F5+I5)/(2*(3-1))</f>
        <v>0</v>
      </c>
      <c r="R5" s="64">
        <f t="shared" si="4"/>
        <v>0</v>
      </c>
      <c r="S5" s="37">
        <f>SUM(P5:R5)</f>
        <v>0.18333333333333335</v>
      </c>
      <c r="T5" s="14">
        <f t="shared" ref="T5:T19" si="5">(O5-S$20)/(1-S$20)</f>
        <v>1</v>
      </c>
      <c r="U5" s="38">
        <f t="shared" ref="U5:U19" si="6">T5-2*(1-T$20)*(S5-S$20)/(1-S$20)</f>
        <v>1.0406480805454532</v>
      </c>
      <c r="V5" s="27"/>
      <c r="W5" s="15">
        <f t="shared" ref="W5:W19" si="7">IF(B5=D5,1,0)</f>
        <v>0</v>
      </c>
      <c r="X5" s="39">
        <f>(1-X$21)*(E5+K5)/(2*(3-1))</f>
        <v>9.1666666666666674E-2</v>
      </c>
      <c r="Y5" s="65">
        <f>(1-Y$21)*(F5+L5)/(2*(3-1))</f>
        <v>0.2</v>
      </c>
      <c r="Z5" s="65">
        <f>(1-Z$21)*(G5+M5)/(2*(3-1))</f>
        <v>0</v>
      </c>
      <c r="AA5" s="39">
        <f>SUM(X5:Z5)</f>
        <v>0.29166666666666669</v>
      </c>
      <c r="AB5" s="39">
        <f>(W5-AA$20)/(1-AA$20)</f>
        <v>-0.36157337367624809</v>
      </c>
      <c r="AC5" s="43">
        <f t="shared" ref="AC5:AC19" si="8">AB5-2*(1-AB$20)*(AA5-AA$20)/(1-AA$20)</f>
        <v>-0.38093614177391333</v>
      </c>
      <c r="AE5" s="47">
        <f t="shared" ref="AE5:AE19" si="9">AC5-U5</f>
        <v>-1.4215842223193667</v>
      </c>
      <c r="AG5" s="66">
        <f>(AB20-T20)/SQRT(AE20)</f>
        <v>-0.95209169536896932</v>
      </c>
      <c r="AH5" s="15">
        <v>0.05</v>
      </c>
      <c r="AI5" s="12">
        <f>_xlfn.T.INV.2T(AH5,14)</f>
        <v>2.1447866879178044</v>
      </c>
    </row>
    <row r="6" spans="1:35" x14ac:dyDescent="0.25">
      <c r="A6">
        <v>2</v>
      </c>
      <c r="B6" s="2">
        <v>1</v>
      </c>
      <c r="C6" s="2">
        <v>1</v>
      </c>
      <c r="D6" s="2">
        <v>1</v>
      </c>
      <c r="E6" s="4">
        <f t="shared" ref="E6:E19" si="10">IF($B6=E$3,1,0)</f>
        <v>1</v>
      </c>
      <c r="F6" s="4">
        <f t="shared" si="0"/>
        <v>0</v>
      </c>
      <c r="G6" s="4">
        <f t="shared" si="0"/>
        <v>0</v>
      </c>
      <c r="H6" s="5">
        <f t="shared" ref="H6:H19" si="11">IF($C6=H$3,1,0)</f>
        <v>1</v>
      </c>
      <c r="I6" s="5">
        <f t="shared" si="1"/>
        <v>0</v>
      </c>
      <c r="J6" s="5">
        <f t="shared" si="1"/>
        <v>0</v>
      </c>
      <c r="K6" s="6">
        <f t="shared" ref="K6:K19" si="12">IF($D6=K$3,1,0)</f>
        <v>1</v>
      </c>
      <c r="L6" s="6">
        <f t="shared" si="2"/>
        <v>0</v>
      </c>
      <c r="M6" s="6">
        <f t="shared" si="2"/>
        <v>0</v>
      </c>
      <c r="N6" s="23"/>
      <c r="O6" s="14">
        <f t="shared" si="3"/>
        <v>1</v>
      </c>
      <c r="P6" s="37">
        <f t="shared" ref="P6:P19" si="13">(1-P$21)*(E6+H6)/(2*(3-1))</f>
        <v>0.18333333333333335</v>
      </c>
      <c r="Q6" s="64">
        <f t="shared" si="4"/>
        <v>0</v>
      </c>
      <c r="R6" s="64">
        <f t="shared" si="4"/>
        <v>0</v>
      </c>
      <c r="S6" s="37">
        <f t="shared" ref="S6:S19" si="14">SUM(P6:R6)</f>
        <v>0.18333333333333335</v>
      </c>
      <c r="T6" s="14">
        <f t="shared" si="5"/>
        <v>1</v>
      </c>
      <c r="U6" s="38">
        <f t="shared" si="6"/>
        <v>1.0406480805454532</v>
      </c>
      <c r="V6" s="27"/>
      <c r="W6" s="15">
        <f t="shared" si="7"/>
        <v>1</v>
      </c>
      <c r="X6" s="39">
        <f t="shared" ref="X6:X19" si="15">(1-X$21)*(E6+K6)/(2*(3-1))</f>
        <v>0.18333333333333335</v>
      </c>
      <c r="Y6" s="65">
        <f t="shared" ref="Y6:Y19" si="16">(1-Y$21)*(F6+L6)/(2*(3-1))</f>
        <v>0</v>
      </c>
      <c r="Z6" s="65">
        <f t="shared" ref="Z6:Z19" si="17">(1-Z$21)*(G6+M6)/(2*(3-1))</f>
        <v>0</v>
      </c>
      <c r="AA6" s="39">
        <f t="shared" ref="AA6:AA19" si="18">SUM(X6:Z6)</f>
        <v>0.18333333333333335</v>
      </c>
      <c r="AB6" s="14">
        <f t="shared" ref="AB6:AB19" si="19">(W6-AA$20)/(1-AA$20)</f>
        <v>1</v>
      </c>
      <c r="AC6" s="43">
        <f t="shared" si="8"/>
        <v>1.0609721208181799</v>
      </c>
      <c r="AE6" s="47">
        <f t="shared" si="9"/>
        <v>2.0324040272726718E-2</v>
      </c>
    </row>
    <row r="7" spans="1:35" x14ac:dyDescent="0.25">
      <c r="A7">
        <v>3</v>
      </c>
      <c r="B7" s="2">
        <v>1</v>
      </c>
      <c r="C7" s="2">
        <v>1</v>
      </c>
      <c r="D7" s="2">
        <v>1</v>
      </c>
      <c r="E7" s="4">
        <f t="shared" si="10"/>
        <v>1</v>
      </c>
      <c r="F7" s="4">
        <f t="shared" si="0"/>
        <v>0</v>
      </c>
      <c r="G7" s="4">
        <f t="shared" si="0"/>
        <v>0</v>
      </c>
      <c r="H7" s="5">
        <f t="shared" si="11"/>
        <v>1</v>
      </c>
      <c r="I7" s="5">
        <f t="shared" si="1"/>
        <v>0</v>
      </c>
      <c r="J7" s="5">
        <f t="shared" si="1"/>
        <v>0</v>
      </c>
      <c r="K7" s="6">
        <f t="shared" si="12"/>
        <v>1</v>
      </c>
      <c r="L7" s="6">
        <f t="shared" si="2"/>
        <v>0</v>
      </c>
      <c r="M7" s="6">
        <f t="shared" si="2"/>
        <v>0</v>
      </c>
      <c r="N7" s="23"/>
      <c r="O7" s="14">
        <f t="shared" si="3"/>
        <v>1</v>
      </c>
      <c r="P7" s="37">
        <f t="shared" si="13"/>
        <v>0.18333333333333335</v>
      </c>
      <c r="Q7" s="64">
        <f t="shared" si="4"/>
        <v>0</v>
      </c>
      <c r="R7" s="64">
        <f t="shared" si="4"/>
        <v>0</v>
      </c>
      <c r="S7" s="37">
        <f t="shared" si="14"/>
        <v>0.18333333333333335</v>
      </c>
      <c r="T7" s="14">
        <f t="shared" si="5"/>
        <v>1</v>
      </c>
      <c r="U7" s="38">
        <f t="shared" si="6"/>
        <v>1.0406480805454532</v>
      </c>
      <c r="V7" s="27"/>
      <c r="W7" s="15">
        <f t="shared" si="7"/>
        <v>1</v>
      </c>
      <c r="X7" s="39">
        <f t="shared" si="15"/>
        <v>0.18333333333333335</v>
      </c>
      <c r="Y7" s="65">
        <f t="shared" si="16"/>
        <v>0</v>
      </c>
      <c r="Z7" s="65">
        <f t="shared" si="17"/>
        <v>0</v>
      </c>
      <c r="AA7" s="39">
        <f t="shared" si="18"/>
        <v>0.18333333333333335</v>
      </c>
      <c r="AB7" s="14">
        <f t="shared" si="19"/>
        <v>1</v>
      </c>
      <c r="AC7" s="43">
        <f t="shared" si="8"/>
        <v>1.0609721208181799</v>
      </c>
      <c r="AE7" s="47">
        <f t="shared" si="9"/>
        <v>2.0324040272726718E-2</v>
      </c>
    </row>
    <row r="8" spans="1:35" x14ac:dyDescent="0.25">
      <c r="A8">
        <v>4</v>
      </c>
      <c r="B8" s="2">
        <v>1</v>
      </c>
      <c r="C8" s="2">
        <v>1</v>
      </c>
      <c r="D8" s="2">
        <v>1</v>
      </c>
      <c r="E8" s="4">
        <f t="shared" si="10"/>
        <v>1</v>
      </c>
      <c r="F8" s="4">
        <f t="shared" si="0"/>
        <v>0</v>
      </c>
      <c r="G8" s="4">
        <f t="shared" si="0"/>
        <v>0</v>
      </c>
      <c r="H8" s="5">
        <f t="shared" si="11"/>
        <v>1</v>
      </c>
      <c r="I8" s="5">
        <f t="shared" si="1"/>
        <v>0</v>
      </c>
      <c r="J8" s="5">
        <f t="shared" si="1"/>
        <v>0</v>
      </c>
      <c r="K8" s="6">
        <f t="shared" si="12"/>
        <v>1</v>
      </c>
      <c r="L8" s="6">
        <f t="shared" si="2"/>
        <v>0</v>
      </c>
      <c r="M8" s="6">
        <f t="shared" si="2"/>
        <v>0</v>
      </c>
      <c r="N8" s="23"/>
      <c r="O8" s="14">
        <f t="shared" si="3"/>
        <v>1</v>
      </c>
      <c r="P8" s="37">
        <f t="shared" si="13"/>
        <v>0.18333333333333335</v>
      </c>
      <c r="Q8" s="64">
        <f t="shared" si="4"/>
        <v>0</v>
      </c>
      <c r="R8" s="64">
        <f t="shared" si="4"/>
        <v>0</v>
      </c>
      <c r="S8" s="37">
        <f t="shared" si="14"/>
        <v>0.18333333333333335</v>
      </c>
      <c r="T8" s="14">
        <f t="shared" si="5"/>
        <v>1</v>
      </c>
      <c r="U8" s="38">
        <f t="shared" si="6"/>
        <v>1.0406480805454532</v>
      </c>
      <c r="V8" s="27"/>
      <c r="W8" s="15">
        <f t="shared" si="7"/>
        <v>1</v>
      </c>
      <c r="X8" s="39">
        <f t="shared" si="15"/>
        <v>0.18333333333333335</v>
      </c>
      <c r="Y8" s="65">
        <f t="shared" si="16"/>
        <v>0</v>
      </c>
      <c r="Z8" s="65">
        <f t="shared" si="17"/>
        <v>0</v>
      </c>
      <c r="AA8" s="39">
        <f t="shared" si="18"/>
        <v>0.18333333333333335</v>
      </c>
      <c r="AB8" s="14">
        <f t="shared" si="19"/>
        <v>1</v>
      </c>
      <c r="AC8" s="43">
        <f t="shared" si="8"/>
        <v>1.0609721208181799</v>
      </c>
      <c r="AE8" s="47">
        <f t="shared" si="9"/>
        <v>2.0324040272726718E-2</v>
      </c>
    </row>
    <row r="9" spans="1:35" x14ac:dyDescent="0.25">
      <c r="A9">
        <v>5</v>
      </c>
      <c r="B9" s="2">
        <v>3</v>
      </c>
      <c r="C9" s="2">
        <v>3</v>
      </c>
      <c r="D9" s="2">
        <v>3</v>
      </c>
      <c r="E9" s="4">
        <f t="shared" si="10"/>
        <v>0</v>
      </c>
      <c r="F9" s="4">
        <f t="shared" si="0"/>
        <v>0</v>
      </c>
      <c r="G9" s="4">
        <f t="shared" si="0"/>
        <v>1</v>
      </c>
      <c r="H9" s="5">
        <f t="shared" si="11"/>
        <v>0</v>
      </c>
      <c r="I9" s="5">
        <f t="shared" si="1"/>
        <v>0</v>
      </c>
      <c r="J9" s="5">
        <f t="shared" si="1"/>
        <v>1</v>
      </c>
      <c r="K9" s="6">
        <f t="shared" si="12"/>
        <v>0</v>
      </c>
      <c r="L9" s="6">
        <f t="shared" si="2"/>
        <v>0</v>
      </c>
      <c r="M9" s="6">
        <f t="shared" si="2"/>
        <v>1</v>
      </c>
      <c r="N9" s="23"/>
      <c r="O9" s="14">
        <f t="shared" si="3"/>
        <v>1</v>
      </c>
      <c r="P9" s="64">
        <f t="shared" si="13"/>
        <v>0</v>
      </c>
      <c r="Q9" s="64">
        <f t="shared" si="4"/>
        <v>0</v>
      </c>
      <c r="R9" s="64">
        <f t="shared" si="4"/>
        <v>0.4</v>
      </c>
      <c r="S9" s="64">
        <f t="shared" si="14"/>
        <v>0.4</v>
      </c>
      <c r="T9" s="14">
        <f t="shared" si="5"/>
        <v>1</v>
      </c>
      <c r="U9" s="38">
        <f t="shared" si="6"/>
        <v>0.93353489532432643</v>
      </c>
      <c r="V9" s="27"/>
      <c r="W9" s="15">
        <f t="shared" si="7"/>
        <v>1</v>
      </c>
      <c r="X9" s="65">
        <f t="shared" si="15"/>
        <v>0</v>
      </c>
      <c r="Y9" s="65">
        <f t="shared" si="16"/>
        <v>0</v>
      </c>
      <c r="Z9" s="39">
        <f t="shared" si="17"/>
        <v>0.41666666666666663</v>
      </c>
      <c r="AA9" s="39">
        <f t="shared" si="18"/>
        <v>0.41666666666666663</v>
      </c>
      <c r="AB9" s="14">
        <f t="shared" si="19"/>
        <v>1</v>
      </c>
      <c r="AC9" s="43">
        <f t="shared" si="8"/>
        <v>0.88794312930712882</v>
      </c>
      <c r="AE9" s="47">
        <f t="shared" si="9"/>
        <v>-4.559176601719761E-2</v>
      </c>
    </row>
    <row r="10" spans="1:35" x14ac:dyDescent="0.25">
      <c r="A10">
        <v>6</v>
      </c>
      <c r="B10" s="2">
        <v>1</v>
      </c>
      <c r="C10" s="2">
        <v>1</v>
      </c>
      <c r="D10" s="2">
        <v>1</v>
      </c>
      <c r="E10" s="4">
        <f t="shared" si="10"/>
        <v>1</v>
      </c>
      <c r="F10" s="4">
        <f t="shared" si="0"/>
        <v>0</v>
      </c>
      <c r="G10" s="4">
        <f t="shared" si="0"/>
        <v>0</v>
      </c>
      <c r="H10" s="5">
        <f t="shared" si="11"/>
        <v>1</v>
      </c>
      <c r="I10" s="5">
        <f t="shared" si="1"/>
        <v>0</v>
      </c>
      <c r="J10" s="5">
        <f t="shared" si="1"/>
        <v>0</v>
      </c>
      <c r="K10" s="6">
        <f t="shared" si="12"/>
        <v>1</v>
      </c>
      <c r="L10" s="6">
        <f t="shared" si="2"/>
        <v>0</v>
      </c>
      <c r="M10" s="6">
        <f t="shared" si="2"/>
        <v>0</v>
      </c>
      <c r="N10" s="23"/>
      <c r="O10" s="14">
        <f t="shared" si="3"/>
        <v>1</v>
      </c>
      <c r="P10" s="37">
        <f t="shared" si="13"/>
        <v>0.18333333333333335</v>
      </c>
      <c r="Q10" s="64">
        <f t="shared" si="4"/>
        <v>0</v>
      </c>
      <c r="R10" s="64">
        <f t="shared" si="4"/>
        <v>0</v>
      </c>
      <c r="S10" s="37">
        <f t="shared" si="14"/>
        <v>0.18333333333333335</v>
      </c>
      <c r="T10" s="14">
        <f t="shared" si="5"/>
        <v>1</v>
      </c>
      <c r="U10" s="38">
        <f t="shared" si="6"/>
        <v>1.0406480805454532</v>
      </c>
      <c r="V10" s="27"/>
      <c r="W10" s="15">
        <f t="shared" si="7"/>
        <v>1</v>
      </c>
      <c r="X10" s="39">
        <f t="shared" si="15"/>
        <v>0.18333333333333335</v>
      </c>
      <c r="Y10" s="65">
        <f t="shared" si="16"/>
        <v>0</v>
      </c>
      <c r="Z10" s="65">
        <f t="shared" si="17"/>
        <v>0</v>
      </c>
      <c r="AA10" s="39">
        <f t="shared" si="18"/>
        <v>0.18333333333333335</v>
      </c>
      <c r="AB10" s="14">
        <f t="shared" si="19"/>
        <v>1</v>
      </c>
      <c r="AC10" s="43">
        <f t="shared" si="8"/>
        <v>1.0609721208181799</v>
      </c>
      <c r="AE10" s="47">
        <f t="shared" si="9"/>
        <v>2.0324040272726718E-2</v>
      </c>
    </row>
    <row r="11" spans="1:35" x14ac:dyDescent="0.25">
      <c r="A11">
        <v>7</v>
      </c>
      <c r="B11" s="2">
        <v>1</v>
      </c>
      <c r="C11" s="2">
        <v>1</v>
      </c>
      <c r="D11" s="2">
        <v>1</v>
      </c>
      <c r="E11" s="4">
        <f t="shared" si="10"/>
        <v>1</v>
      </c>
      <c r="F11" s="4">
        <f t="shared" si="0"/>
        <v>0</v>
      </c>
      <c r="G11" s="4">
        <f t="shared" si="0"/>
        <v>0</v>
      </c>
      <c r="H11" s="5">
        <f t="shared" si="11"/>
        <v>1</v>
      </c>
      <c r="I11" s="5">
        <f t="shared" si="1"/>
        <v>0</v>
      </c>
      <c r="J11" s="5">
        <f t="shared" si="1"/>
        <v>0</v>
      </c>
      <c r="K11" s="6">
        <f t="shared" si="12"/>
        <v>1</v>
      </c>
      <c r="L11" s="6">
        <f t="shared" si="2"/>
        <v>0</v>
      </c>
      <c r="M11" s="6">
        <f t="shared" si="2"/>
        <v>0</v>
      </c>
      <c r="N11" s="23"/>
      <c r="O11" s="14">
        <f t="shared" si="3"/>
        <v>1</v>
      </c>
      <c r="P11" s="37">
        <f t="shared" si="13"/>
        <v>0.18333333333333335</v>
      </c>
      <c r="Q11" s="64">
        <f t="shared" si="4"/>
        <v>0</v>
      </c>
      <c r="R11" s="64">
        <f t="shared" si="4"/>
        <v>0</v>
      </c>
      <c r="S11" s="37">
        <f t="shared" si="14"/>
        <v>0.18333333333333335</v>
      </c>
      <c r="T11" s="14">
        <f t="shared" si="5"/>
        <v>1</v>
      </c>
      <c r="U11" s="38">
        <f t="shared" si="6"/>
        <v>1.0406480805454532</v>
      </c>
      <c r="V11" s="27"/>
      <c r="W11" s="15">
        <f t="shared" si="7"/>
        <v>1</v>
      </c>
      <c r="X11" s="39">
        <f t="shared" si="15"/>
        <v>0.18333333333333335</v>
      </c>
      <c r="Y11" s="65">
        <f t="shared" si="16"/>
        <v>0</v>
      </c>
      <c r="Z11" s="65">
        <f t="shared" si="17"/>
        <v>0</v>
      </c>
      <c r="AA11" s="39">
        <f t="shared" si="18"/>
        <v>0.18333333333333335</v>
      </c>
      <c r="AB11" s="14">
        <f t="shared" si="19"/>
        <v>1</v>
      </c>
      <c r="AC11" s="43">
        <f t="shared" si="8"/>
        <v>1.0609721208181799</v>
      </c>
      <c r="AE11" s="47">
        <f t="shared" si="9"/>
        <v>2.0324040272726718E-2</v>
      </c>
    </row>
    <row r="12" spans="1:35" x14ac:dyDescent="0.25">
      <c r="A12">
        <v>8</v>
      </c>
      <c r="B12" s="2">
        <v>1</v>
      </c>
      <c r="C12" s="2">
        <v>1</v>
      </c>
      <c r="D12" s="2">
        <v>1</v>
      </c>
      <c r="E12" s="4">
        <f t="shared" si="10"/>
        <v>1</v>
      </c>
      <c r="F12" s="4">
        <f t="shared" si="0"/>
        <v>0</v>
      </c>
      <c r="G12" s="4">
        <f t="shared" si="0"/>
        <v>0</v>
      </c>
      <c r="H12" s="5">
        <f t="shared" si="11"/>
        <v>1</v>
      </c>
      <c r="I12" s="5">
        <f t="shared" si="1"/>
        <v>0</v>
      </c>
      <c r="J12" s="5">
        <f t="shared" si="1"/>
        <v>0</v>
      </c>
      <c r="K12" s="6">
        <f t="shared" si="12"/>
        <v>1</v>
      </c>
      <c r="L12" s="6">
        <f t="shared" si="2"/>
        <v>0</v>
      </c>
      <c r="M12" s="6">
        <f t="shared" si="2"/>
        <v>0</v>
      </c>
      <c r="N12" s="23"/>
      <c r="O12" s="14">
        <f t="shared" si="3"/>
        <v>1</v>
      </c>
      <c r="P12" s="37">
        <f t="shared" si="13"/>
        <v>0.18333333333333335</v>
      </c>
      <c r="Q12" s="64">
        <f t="shared" si="4"/>
        <v>0</v>
      </c>
      <c r="R12" s="64">
        <f t="shared" si="4"/>
        <v>0</v>
      </c>
      <c r="S12" s="37">
        <f t="shared" si="14"/>
        <v>0.18333333333333335</v>
      </c>
      <c r="T12" s="14">
        <f t="shared" si="5"/>
        <v>1</v>
      </c>
      <c r="U12" s="38">
        <f t="shared" si="6"/>
        <v>1.0406480805454532</v>
      </c>
      <c r="V12" s="27"/>
      <c r="W12" s="15">
        <f t="shared" si="7"/>
        <v>1</v>
      </c>
      <c r="X12" s="39">
        <f t="shared" si="15"/>
        <v>0.18333333333333335</v>
      </c>
      <c r="Y12" s="65">
        <f t="shared" si="16"/>
        <v>0</v>
      </c>
      <c r="Z12" s="65">
        <f t="shared" si="17"/>
        <v>0</v>
      </c>
      <c r="AA12" s="39">
        <f t="shared" si="18"/>
        <v>0.18333333333333335</v>
      </c>
      <c r="AB12" s="14">
        <f t="shared" si="19"/>
        <v>1</v>
      </c>
      <c r="AC12" s="43">
        <f t="shared" si="8"/>
        <v>1.0609721208181799</v>
      </c>
      <c r="AE12" s="47">
        <f t="shared" si="9"/>
        <v>2.0324040272726718E-2</v>
      </c>
    </row>
    <row r="13" spans="1:35" x14ac:dyDescent="0.25">
      <c r="A13">
        <v>9</v>
      </c>
      <c r="B13" s="2">
        <v>1</v>
      </c>
      <c r="C13" s="2">
        <v>1</v>
      </c>
      <c r="D13" s="2">
        <v>1</v>
      </c>
      <c r="E13" s="4">
        <f t="shared" si="10"/>
        <v>1</v>
      </c>
      <c r="F13" s="4">
        <f t="shared" si="0"/>
        <v>0</v>
      </c>
      <c r="G13" s="4">
        <f t="shared" si="0"/>
        <v>0</v>
      </c>
      <c r="H13" s="5">
        <f t="shared" si="11"/>
        <v>1</v>
      </c>
      <c r="I13" s="5">
        <f t="shared" si="1"/>
        <v>0</v>
      </c>
      <c r="J13" s="5">
        <f t="shared" si="1"/>
        <v>0</v>
      </c>
      <c r="K13" s="6">
        <f t="shared" si="12"/>
        <v>1</v>
      </c>
      <c r="L13" s="6">
        <f t="shared" si="2"/>
        <v>0</v>
      </c>
      <c r="M13" s="6">
        <f t="shared" si="2"/>
        <v>0</v>
      </c>
      <c r="N13" s="23"/>
      <c r="O13" s="14">
        <f t="shared" si="3"/>
        <v>1</v>
      </c>
      <c r="P13" s="37">
        <f t="shared" si="13"/>
        <v>0.18333333333333335</v>
      </c>
      <c r="Q13" s="64">
        <f t="shared" si="4"/>
        <v>0</v>
      </c>
      <c r="R13" s="64">
        <f t="shared" si="4"/>
        <v>0</v>
      </c>
      <c r="S13" s="37">
        <f t="shared" si="14"/>
        <v>0.18333333333333335</v>
      </c>
      <c r="T13" s="14">
        <f t="shared" si="5"/>
        <v>1</v>
      </c>
      <c r="U13" s="38">
        <f t="shared" si="6"/>
        <v>1.0406480805454532</v>
      </c>
      <c r="V13" s="27"/>
      <c r="W13" s="15">
        <f t="shared" si="7"/>
        <v>1</v>
      </c>
      <c r="X13" s="39">
        <f t="shared" si="15"/>
        <v>0.18333333333333335</v>
      </c>
      <c r="Y13" s="65">
        <f t="shared" si="16"/>
        <v>0</v>
      </c>
      <c r="Z13" s="65">
        <f t="shared" si="17"/>
        <v>0</v>
      </c>
      <c r="AA13" s="39">
        <f t="shared" si="18"/>
        <v>0.18333333333333335</v>
      </c>
      <c r="AB13" s="14">
        <f t="shared" si="19"/>
        <v>1</v>
      </c>
      <c r="AC13" s="43">
        <f t="shared" si="8"/>
        <v>1.0609721208181799</v>
      </c>
      <c r="AE13" s="47">
        <f t="shared" si="9"/>
        <v>2.0324040272726718E-2</v>
      </c>
    </row>
    <row r="14" spans="1:35" x14ac:dyDescent="0.25">
      <c r="A14">
        <v>10</v>
      </c>
      <c r="B14" s="2">
        <v>2</v>
      </c>
      <c r="C14" s="2">
        <v>2</v>
      </c>
      <c r="D14" s="2">
        <v>2</v>
      </c>
      <c r="E14" s="4">
        <f t="shared" si="10"/>
        <v>0</v>
      </c>
      <c r="F14" s="4">
        <f t="shared" si="0"/>
        <v>1</v>
      </c>
      <c r="G14" s="4">
        <f t="shared" si="0"/>
        <v>0</v>
      </c>
      <c r="H14" s="5">
        <f t="shared" si="11"/>
        <v>0</v>
      </c>
      <c r="I14" s="5">
        <f t="shared" si="1"/>
        <v>1</v>
      </c>
      <c r="J14" s="5">
        <f t="shared" si="1"/>
        <v>0</v>
      </c>
      <c r="K14" s="6">
        <f t="shared" si="12"/>
        <v>0</v>
      </c>
      <c r="L14" s="6">
        <f t="shared" si="2"/>
        <v>1</v>
      </c>
      <c r="M14" s="6">
        <f t="shared" si="2"/>
        <v>0</v>
      </c>
      <c r="N14" s="23"/>
      <c r="O14" s="14">
        <f t="shared" si="3"/>
        <v>1</v>
      </c>
      <c r="P14" s="64">
        <f t="shared" si="13"/>
        <v>0</v>
      </c>
      <c r="Q14" s="37">
        <f t="shared" si="4"/>
        <v>0.41666666666666663</v>
      </c>
      <c r="R14" s="64">
        <f t="shared" si="4"/>
        <v>0</v>
      </c>
      <c r="S14" s="37">
        <f t="shared" si="14"/>
        <v>0.41666666666666663</v>
      </c>
      <c r="T14" s="14">
        <f t="shared" si="5"/>
        <v>1</v>
      </c>
      <c r="U14" s="38">
        <f t="shared" si="6"/>
        <v>0.92529541953808592</v>
      </c>
      <c r="V14" s="27"/>
      <c r="W14" s="15">
        <f t="shared" si="7"/>
        <v>1</v>
      </c>
      <c r="X14" s="65">
        <f t="shared" si="15"/>
        <v>0</v>
      </c>
      <c r="Y14" s="65">
        <f t="shared" si="16"/>
        <v>0.4</v>
      </c>
      <c r="Z14" s="65">
        <f t="shared" si="17"/>
        <v>0</v>
      </c>
      <c r="AA14" s="65">
        <f t="shared" si="18"/>
        <v>0.4</v>
      </c>
      <c r="AB14" s="14">
        <f t="shared" si="19"/>
        <v>1</v>
      </c>
      <c r="AC14" s="43">
        <f t="shared" si="8"/>
        <v>0.90030234298648959</v>
      </c>
      <c r="AE14" s="47">
        <f t="shared" si="9"/>
        <v>-2.4993076551596327E-2</v>
      </c>
    </row>
    <row r="15" spans="1:35" x14ac:dyDescent="0.25">
      <c r="A15">
        <v>11</v>
      </c>
      <c r="B15" s="2">
        <v>1</v>
      </c>
      <c r="C15" s="2">
        <v>1</v>
      </c>
      <c r="D15" s="2">
        <v>1</v>
      </c>
      <c r="E15" s="4">
        <f t="shared" si="10"/>
        <v>1</v>
      </c>
      <c r="F15" s="4">
        <f t="shared" si="0"/>
        <v>0</v>
      </c>
      <c r="G15" s="4">
        <f t="shared" si="0"/>
        <v>0</v>
      </c>
      <c r="H15" s="5">
        <f t="shared" si="11"/>
        <v>1</v>
      </c>
      <c r="I15" s="5">
        <f t="shared" si="1"/>
        <v>0</v>
      </c>
      <c r="J15" s="5">
        <f t="shared" si="1"/>
        <v>0</v>
      </c>
      <c r="K15" s="6">
        <f t="shared" si="12"/>
        <v>1</v>
      </c>
      <c r="L15" s="6">
        <f t="shared" si="2"/>
        <v>0</v>
      </c>
      <c r="M15" s="6">
        <f t="shared" si="2"/>
        <v>0</v>
      </c>
      <c r="N15" s="23"/>
      <c r="O15" s="14">
        <f t="shared" si="3"/>
        <v>1</v>
      </c>
      <c r="P15" s="37">
        <f t="shared" si="13"/>
        <v>0.18333333333333335</v>
      </c>
      <c r="Q15" s="64">
        <f t="shared" si="4"/>
        <v>0</v>
      </c>
      <c r="R15" s="64">
        <f t="shared" si="4"/>
        <v>0</v>
      </c>
      <c r="S15" s="37">
        <f t="shared" si="14"/>
        <v>0.18333333333333335</v>
      </c>
      <c r="T15" s="14">
        <f t="shared" si="5"/>
        <v>1</v>
      </c>
      <c r="U15" s="38">
        <f t="shared" si="6"/>
        <v>1.0406480805454532</v>
      </c>
      <c r="V15" s="27"/>
      <c r="W15" s="15">
        <f t="shared" si="7"/>
        <v>1</v>
      </c>
      <c r="X15" s="39">
        <f t="shared" si="15"/>
        <v>0.18333333333333335</v>
      </c>
      <c r="Y15" s="65">
        <f t="shared" si="16"/>
        <v>0</v>
      </c>
      <c r="Z15" s="65">
        <f t="shared" si="17"/>
        <v>0</v>
      </c>
      <c r="AA15" s="39">
        <f t="shared" si="18"/>
        <v>0.18333333333333335</v>
      </c>
      <c r="AB15" s="14">
        <f t="shared" si="19"/>
        <v>1</v>
      </c>
      <c r="AC15" s="43">
        <f t="shared" si="8"/>
        <v>1.0609721208181799</v>
      </c>
      <c r="AE15" s="47">
        <f t="shared" si="9"/>
        <v>2.0324040272726718E-2</v>
      </c>
    </row>
    <row r="16" spans="1:35" x14ac:dyDescent="0.25">
      <c r="A16">
        <v>12</v>
      </c>
      <c r="B16" s="2">
        <v>2</v>
      </c>
      <c r="C16" s="2">
        <v>3</v>
      </c>
      <c r="D16" s="2">
        <v>1</v>
      </c>
      <c r="E16" s="4">
        <f t="shared" si="10"/>
        <v>0</v>
      </c>
      <c r="F16" s="4">
        <f t="shared" si="0"/>
        <v>1</v>
      </c>
      <c r="G16" s="4">
        <f t="shared" si="0"/>
        <v>0</v>
      </c>
      <c r="H16" s="5">
        <f t="shared" si="11"/>
        <v>0</v>
      </c>
      <c r="I16" s="5">
        <f t="shared" si="1"/>
        <v>0</v>
      </c>
      <c r="J16" s="5">
        <f t="shared" si="1"/>
        <v>1</v>
      </c>
      <c r="K16" s="6">
        <f t="shared" si="12"/>
        <v>1</v>
      </c>
      <c r="L16" s="6">
        <f t="shared" si="2"/>
        <v>0</v>
      </c>
      <c r="M16" s="6">
        <f t="shared" si="2"/>
        <v>0</v>
      </c>
      <c r="N16" s="23"/>
      <c r="O16" s="14">
        <f t="shared" si="3"/>
        <v>0</v>
      </c>
      <c r="P16" s="64">
        <f t="shared" si="13"/>
        <v>0</v>
      </c>
      <c r="Q16" s="37">
        <f t="shared" si="4"/>
        <v>0.20833333333333331</v>
      </c>
      <c r="R16" s="64">
        <f t="shared" si="4"/>
        <v>0.2</v>
      </c>
      <c r="S16" s="37">
        <f t="shared" si="14"/>
        <v>0.40833333333333333</v>
      </c>
      <c r="T16" s="39">
        <f t="shared" si="5"/>
        <v>-0.36157337367624809</v>
      </c>
      <c r="U16" s="38">
        <f t="shared" si="6"/>
        <v>-0.43215821624504197</v>
      </c>
      <c r="V16" s="27"/>
      <c r="W16" s="15">
        <f t="shared" si="7"/>
        <v>0</v>
      </c>
      <c r="X16" s="39">
        <f t="shared" si="15"/>
        <v>9.1666666666666674E-2</v>
      </c>
      <c r="Y16" s="65">
        <f t="shared" si="16"/>
        <v>0.2</v>
      </c>
      <c r="Z16" s="65">
        <f t="shared" si="17"/>
        <v>0</v>
      </c>
      <c r="AA16" s="39">
        <f t="shared" si="18"/>
        <v>0.29166666666666669</v>
      </c>
      <c r="AB16" s="39">
        <f t="shared" si="19"/>
        <v>-0.36157337367624809</v>
      </c>
      <c r="AC16" s="43">
        <f t="shared" si="8"/>
        <v>-0.38093614177391333</v>
      </c>
      <c r="AE16" s="47">
        <f t="shared" si="9"/>
        <v>5.1222074471128642E-2</v>
      </c>
    </row>
    <row r="17" spans="1:31" x14ac:dyDescent="0.25">
      <c r="A17">
        <v>13</v>
      </c>
      <c r="B17" s="2">
        <v>2</v>
      </c>
      <c r="C17" s="2">
        <v>2</v>
      </c>
      <c r="D17" s="2">
        <v>2</v>
      </c>
      <c r="E17" s="4">
        <f t="shared" si="10"/>
        <v>0</v>
      </c>
      <c r="F17" s="4">
        <f t="shared" si="0"/>
        <v>1</v>
      </c>
      <c r="G17" s="4">
        <f t="shared" si="0"/>
        <v>0</v>
      </c>
      <c r="H17" s="5">
        <f t="shared" si="11"/>
        <v>0</v>
      </c>
      <c r="I17" s="5">
        <f t="shared" si="1"/>
        <v>1</v>
      </c>
      <c r="J17" s="5">
        <f t="shared" si="1"/>
        <v>0</v>
      </c>
      <c r="K17" s="6">
        <f t="shared" si="12"/>
        <v>0</v>
      </c>
      <c r="L17" s="6">
        <f t="shared" si="2"/>
        <v>1</v>
      </c>
      <c r="M17" s="6">
        <f t="shared" si="2"/>
        <v>0</v>
      </c>
      <c r="N17" s="23"/>
      <c r="O17" s="14">
        <f t="shared" si="3"/>
        <v>1</v>
      </c>
      <c r="P17" s="64">
        <f t="shared" si="13"/>
        <v>0</v>
      </c>
      <c r="Q17" s="37">
        <f t="shared" si="4"/>
        <v>0.41666666666666663</v>
      </c>
      <c r="R17" s="64">
        <f t="shared" si="4"/>
        <v>0</v>
      </c>
      <c r="S17" s="37">
        <f t="shared" si="14"/>
        <v>0.41666666666666663</v>
      </c>
      <c r="T17" s="14">
        <f t="shared" si="5"/>
        <v>1</v>
      </c>
      <c r="U17" s="38">
        <f t="shared" si="6"/>
        <v>0.92529541953808592</v>
      </c>
      <c r="V17" s="27"/>
      <c r="W17" s="15">
        <f t="shared" si="7"/>
        <v>1</v>
      </c>
      <c r="X17" s="65">
        <f t="shared" si="15"/>
        <v>0</v>
      </c>
      <c r="Y17" s="65">
        <f t="shared" si="16"/>
        <v>0.4</v>
      </c>
      <c r="Z17" s="65">
        <f t="shared" si="17"/>
        <v>0</v>
      </c>
      <c r="AA17" s="65">
        <f t="shared" si="18"/>
        <v>0.4</v>
      </c>
      <c r="AB17" s="14">
        <f t="shared" si="19"/>
        <v>1</v>
      </c>
      <c r="AC17" s="43">
        <f t="shared" si="8"/>
        <v>0.90030234298648959</v>
      </c>
      <c r="AE17" s="47">
        <f t="shared" si="9"/>
        <v>-2.4993076551596327E-2</v>
      </c>
    </row>
    <row r="18" spans="1:31" x14ac:dyDescent="0.25">
      <c r="A18">
        <v>14</v>
      </c>
      <c r="B18" s="2">
        <v>3</v>
      </c>
      <c r="C18" s="2">
        <v>3</v>
      </c>
      <c r="D18" s="2">
        <v>3</v>
      </c>
      <c r="E18" s="4">
        <f t="shared" si="10"/>
        <v>0</v>
      </c>
      <c r="F18" s="4">
        <f t="shared" si="0"/>
        <v>0</v>
      </c>
      <c r="G18" s="4">
        <f t="shared" si="0"/>
        <v>1</v>
      </c>
      <c r="H18" s="5">
        <f t="shared" si="11"/>
        <v>0</v>
      </c>
      <c r="I18" s="5">
        <f t="shared" si="1"/>
        <v>0</v>
      </c>
      <c r="J18" s="5">
        <f t="shared" si="1"/>
        <v>1</v>
      </c>
      <c r="K18" s="6">
        <f t="shared" si="12"/>
        <v>0</v>
      </c>
      <c r="L18" s="6">
        <f t="shared" si="2"/>
        <v>0</v>
      </c>
      <c r="M18" s="6">
        <f t="shared" si="2"/>
        <v>1</v>
      </c>
      <c r="N18" s="23"/>
      <c r="O18" s="14">
        <f t="shared" si="3"/>
        <v>1</v>
      </c>
      <c r="P18" s="64">
        <f t="shared" si="13"/>
        <v>0</v>
      </c>
      <c r="Q18" s="64">
        <f t="shared" si="4"/>
        <v>0</v>
      </c>
      <c r="R18" s="64">
        <f t="shared" si="4"/>
        <v>0.4</v>
      </c>
      <c r="S18" s="64">
        <f t="shared" si="14"/>
        <v>0.4</v>
      </c>
      <c r="T18" s="14">
        <f t="shared" si="5"/>
        <v>1</v>
      </c>
      <c r="U18" s="38">
        <f t="shared" si="6"/>
        <v>0.93353489532432643</v>
      </c>
      <c r="V18" s="27"/>
      <c r="W18" s="15">
        <f t="shared" si="7"/>
        <v>1</v>
      </c>
      <c r="X18" s="65">
        <f t="shared" si="15"/>
        <v>0</v>
      </c>
      <c r="Y18" s="65">
        <f t="shared" si="16"/>
        <v>0</v>
      </c>
      <c r="Z18" s="39">
        <f t="shared" si="17"/>
        <v>0.41666666666666663</v>
      </c>
      <c r="AA18" s="39">
        <f t="shared" si="18"/>
        <v>0.41666666666666663</v>
      </c>
      <c r="AB18" s="14">
        <f t="shared" si="19"/>
        <v>1</v>
      </c>
      <c r="AC18" s="43">
        <f t="shared" si="8"/>
        <v>0.88794312930712882</v>
      </c>
      <c r="AE18" s="47">
        <f t="shared" si="9"/>
        <v>-4.559176601719761E-2</v>
      </c>
    </row>
    <row r="19" spans="1:31" x14ac:dyDescent="0.25">
      <c r="A19">
        <v>15</v>
      </c>
      <c r="B19" s="2">
        <v>3</v>
      </c>
      <c r="C19" s="2">
        <v>1</v>
      </c>
      <c r="D19" s="2">
        <v>1</v>
      </c>
      <c r="E19" s="4">
        <f t="shared" si="10"/>
        <v>0</v>
      </c>
      <c r="F19" s="4">
        <f t="shared" si="0"/>
        <v>0</v>
      </c>
      <c r="G19" s="4">
        <f t="shared" si="0"/>
        <v>1</v>
      </c>
      <c r="H19" s="5">
        <f t="shared" si="11"/>
        <v>1</v>
      </c>
      <c r="I19" s="5">
        <f t="shared" si="1"/>
        <v>0</v>
      </c>
      <c r="J19" s="5">
        <f t="shared" si="1"/>
        <v>0</v>
      </c>
      <c r="K19" s="6">
        <f t="shared" si="12"/>
        <v>1</v>
      </c>
      <c r="L19" s="6">
        <f t="shared" si="2"/>
        <v>0</v>
      </c>
      <c r="M19" s="6">
        <f t="shared" si="2"/>
        <v>0</v>
      </c>
      <c r="N19" s="23"/>
      <c r="O19" s="14">
        <f t="shared" si="3"/>
        <v>0</v>
      </c>
      <c r="P19" s="37">
        <f t="shared" si="13"/>
        <v>9.1666666666666674E-2</v>
      </c>
      <c r="Q19" s="64">
        <f t="shared" si="4"/>
        <v>0</v>
      </c>
      <c r="R19" s="64">
        <f t="shared" si="4"/>
        <v>0.2</v>
      </c>
      <c r="S19" s="37">
        <f t="shared" si="14"/>
        <v>0.29166666666666669</v>
      </c>
      <c r="T19" s="39">
        <f t="shared" si="5"/>
        <v>-0.36157337367624809</v>
      </c>
      <c r="U19" s="38">
        <f t="shared" si="6"/>
        <v>-0.37448188574135827</v>
      </c>
      <c r="V19" s="27"/>
      <c r="W19" s="26">
        <f t="shared" si="7"/>
        <v>0</v>
      </c>
      <c r="X19" s="39">
        <f t="shared" si="15"/>
        <v>9.1666666666666674E-2</v>
      </c>
      <c r="Y19" s="65">
        <f t="shared" si="16"/>
        <v>0</v>
      </c>
      <c r="Z19" s="39">
        <f t="shared" si="17"/>
        <v>0.20833333333333331</v>
      </c>
      <c r="AA19" s="39">
        <f t="shared" si="18"/>
        <v>0.3</v>
      </c>
      <c r="AB19" s="41">
        <f t="shared" si="19"/>
        <v>-0.36157337367624809</v>
      </c>
      <c r="AC19" s="43">
        <f t="shared" si="8"/>
        <v>-0.38711574861359371</v>
      </c>
      <c r="AE19" s="47">
        <f t="shared" si="9"/>
        <v>-1.2633862872235446E-2</v>
      </c>
    </row>
    <row r="20" spans="1:31" ht="24.75" customHeight="1" x14ac:dyDescent="0.25">
      <c r="E20" s="8"/>
      <c r="F20" s="8"/>
      <c r="G20" s="8"/>
      <c r="H20" s="9"/>
      <c r="I20" s="9"/>
      <c r="J20" s="9"/>
      <c r="K20" s="10"/>
      <c r="L20" s="10"/>
      <c r="M20" s="10"/>
      <c r="N20" s="1"/>
      <c r="O20" s="34">
        <f>AVERAGE(O5:O19)</f>
        <v>0.8666666666666667</v>
      </c>
      <c r="P20" s="12"/>
      <c r="Q20" s="12"/>
      <c r="R20" s="12"/>
      <c r="S20" s="34">
        <f>AVERAGE(S5:S19)</f>
        <v>0.26555555555555554</v>
      </c>
      <c r="T20" s="35">
        <f>AVERAGE(T5:T19)</f>
        <v>0.8184568835098337</v>
      </c>
      <c r="U20" s="7"/>
      <c r="V20" s="17"/>
      <c r="W20" s="30">
        <f>AVERAGE(W5:W19)</f>
        <v>0.8</v>
      </c>
      <c r="X20" s="12"/>
      <c r="Y20" s="12"/>
      <c r="Z20" s="12"/>
      <c r="AA20" s="31">
        <f>AVERAGE(AA5:AA19)</f>
        <v>0.26555555555555554</v>
      </c>
      <c r="AB20" s="32">
        <f>AVERAGE(AB5:AB19)</f>
        <v>0.7276853252647506</v>
      </c>
      <c r="AC20" s="7"/>
      <c r="AE20" s="36">
        <f>_xlfn.VAR.S(AE5:AE19)/15</f>
        <v>9.089542565096061E-3</v>
      </c>
    </row>
    <row r="21" spans="1:31" x14ac:dyDescent="0.25">
      <c r="E21" s="44">
        <f t="shared" ref="E21:M21" si="20">AVERAGE(E5:E19)</f>
        <v>0.6</v>
      </c>
      <c r="F21" s="44">
        <f t="shared" si="20"/>
        <v>0.2</v>
      </c>
      <c r="G21" s="44">
        <f t="shared" si="20"/>
        <v>0.2</v>
      </c>
      <c r="H21" s="45">
        <f t="shared" si="20"/>
        <v>0.66666666666666663</v>
      </c>
      <c r="I21" s="45">
        <f t="shared" si="20"/>
        <v>0.13333333333333333</v>
      </c>
      <c r="J21" s="5">
        <f t="shared" si="20"/>
        <v>0.2</v>
      </c>
      <c r="K21" s="46">
        <f t="shared" si="20"/>
        <v>0.66666666666666663</v>
      </c>
      <c r="L21" s="11">
        <f t="shared" si="20"/>
        <v>0.2</v>
      </c>
      <c r="M21" s="46">
        <f t="shared" si="20"/>
        <v>0.13333333333333333</v>
      </c>
      <c r="N21" s="13"/>
      <c r="P21" s="40">
        <f>(E21+H21)/2</f>
        <v>0.6333333333333333</v>
      </c>
      <c r="Q21" s="40">
        <f>(F21+I21)/2</f>
        <v>0.16666666666666669</v>
      </c>
      <c r="R21" s="33">
        <f>(G21+J21)/2</f>
        <v>0.2</v>
      </c>
      <c r="X21" s="42">
        <f>(E21+K21)/2</f>
        <v>0.6333333333333333</v>
      </c>
      <c r="Y21" s="15">
        <f>(F21+L21)/2</f>
        <v>0.2</v>
      </c>
      <c r="Z21" s="42">
        <f>(G21+M21)/2</f>
        <v>0.16666666666666669</v>
      </c>
    </row>
    <row r="22" spans="1:31" s="19" customFormat="1" x14ac:dyDescent="0.25">
      <c r="B22" s="17"/>
      <c r="C22" s="17"/>
      <c r="D22" s="17"/>
      <c r="E22" s="13"/>
      <c r="F22" s="13"/>
      <c r="G22" s="13"/>
      <c r="H22" s="20"/>
      <c r="I22" s="20"/>
      <c r="J22" s="20"/>
      <c r="K22" s="20"/>
      <c r="L22" s="20"/>
      <c r="M22" s="20"/>
      <c r="N22" s="13"/>
      <c r="O22" s="18"/>
      <c r="T22" s="18"/>
      <c r="W22" s="17"/>
    </row>
    <row r="23" spans="1:31" x14ac:dyDescent="0.25">
      <c r="H23" s="51"/>
      <c r="I23" s="51"/>
      <c r="J23" s="51"/>
      <c r="K23" s="51"/>
      <c r="L23" s="51"/>
      <c r="M23" s="51"/>
      <c r="N23" s="21"/>
    </row>
    <row r="24" spans="1:31" ht="25.5" customHeight="1" x14ac:dyDescent="0.25">
      <c r="H24" s="13"/>
      <c r="I24" s="13"/>
      <c r="J24" s="13"/>
      <c r="K24" s="13"/>
      <c r="L24" s="13"/>
      <c r="M24" s="13"/>
      <c r="N24" s="13"/>
    </row>
    <row r="25" spans="1:31" x14ac:dyDescent="0.25">
      <c r="N25" s="22"/>
    </row>
  </sheetData>
  <mergeCells count="18">
    <mergeCell ref="AC3:AC4"/>
    <mergeCell ref="AE2:AE4"/>
    <mergeCell ref="W2:AC2"/>
    <mergeCell ref="W3:W4"/>
    <mergeCell ref="X3:Z3"/>
    <mergeCell ref="AA3:AA4"/>
    <mergeCell ref="AB3:AB4"/>
    <mergeCell ref="P3:R3"/>
    <mergeCell ref="O3:O4"/>
    <mergeCell ref="S3:S4"/>
    <mergeCell ref="T3:T4"/>
    <mergeCell ref="O2:U2"/>
    <mergeCell ref="U3:U4"/>
    <mergeCell ref="E2:G2"/>
    <mergeCell ref="H2:J2"/>
    <mergeCell ref="K2:M2"/>
    <mergeCell ref="H23:J23"/>
    <mergeCell ref="K23:M23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Advanced Analytics,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Gwet</dc:creator>
  <cp:lastModifiedBy>Gwet</cp:lastModifiedBy>
  <dcterms:created xsi:type="dcterms:W3CDTF">2015-05-31T15:49:01Z</dcterms:created>
  <dcterms:modified xsi:type="dcterms:W3CDTF">2015-06-02T23:19:46Z</dcterms:modified>
</cp:coreProperties>
</file>